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73da5d71ee05b42/Desktop/Lookup/"/>
    </mc:Choice>
  </mc:AlternateContent>
  <xr:revisionPtr revIDLastSave="14" documentId="13_ncr:1_{83806296-4418-4EE9-B6CD-BA744D71B57A}" xr6:coauthVersionLast="47" xr6:coauthVersionMax="47" xr10:uidLastSave="{F5C5F69D-4BBC-47C4-A954-3AF8AED9C35F}"/>
  <bookViews>
    <workbookView xWindow="-108" yWindow="-108" windowWidth="23256" windowHeight="12576" xr2:uid="{E3834EFE-76BB-4B21-A613-428EB4D6B66A}"/>
  </bookViews>
  <sheets>
    <sheet name="EmpData" sheetId="1" r:id="rId1"/>
    <sheet name="DeptData" sheetId="2" r:id="rId2"/>
    <sheet name="Data" sheetId="3" r:id="rId3"/>
    <sheet name="PRICES" sheetId="4" r:id="rId4"/>
    <sheet name="ITEMS" sheetId="5" r:id="rId5"/>
    <sheet name="Match Index" sheetId="7" r:id="rId6"/>
    <sheet name="EmpData Match Index" sheetId="6" r:id="rId7"/>
    <sheet name="XLOOKUP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8" l="1"/>
  <c r="H7" i="8"/>
  <c r="H8" i="8"/>
  <c r="H9" i="8"/>
  <c r="H6" i="8"/>
  <c r="I3" i="3"/>
  <c r="I4" i="3"/>
  <c r="I5" i="3"/>
  <c r="I6" i="3"/>
  <c r="I2" i="3"/>
  <c r="B3" i="3"/>
  <c r="B4" i="3"/>
  <c r="B5" i="3"/>
  <c r="B6" i="3"/>
  <c r="B2" i="3"/>
  <c r="F7" i="7"/>
  <c r="F8" i="7"/>
  <c r="F9" i="7"/>
  <c r="F10" i="7"/>
  <c r="F6" i="7"/>
  <c r="D6" i="7"/>
  <c r="C7" i="7"/>
  <c r="C8" i="7"/>
  <c r="C9" i="7"/>
  <c r="C10" i="7"/>
  <c r="C6" i="7"/>
  <c r="C3" i="5"/>
  <c r="C4" i="5"/>
  <c r="C5" i="5"/>
  <c r="C6" i="5"/>
  <c r="C7" i="5"/>
  <c r="E7" i="5" s="1"/>
  <c r="C8" i="5"/>
  <c r="C9" i="5"/>
  <c r="C10" i="5"/>
  <c r="E10" i="5" s="1"/>
  <c r="C11" i="5"/>
  <c r="C12" i="5"/>
  <c r="C13" i="5"/>
  <c r="C14" i="5"/>
  <c r="C15" i="5"/>
  <c r="E15" i="5" s="1"/>
  <c r="C16" i="5"/>
  <c r="C17" i="5"/>
  <c r="C2" i="5"/>
  <c r="E2" i="5" s="1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2" i="5"/>
  <c r="E3" i="5"/>
  <c r="E4" i="5"/>
  <c r="E5" i="5"/>
  <c r="E6" i="5"/>
  <c r="E8" i="5"/>
  <c r="E9" i="5"/>
  <c r="E11" i="5"/>
  <c r="E12" i="5"/>
  <c r="E13" i="5"/>
  <c r="E14" i="5"/>
  <c r="E16" i="5"/>
  <c r="E17" i="5"/>
</calcChain>
</file>

<file path=xl/sharedStrings.xml><?xml version="1.0" encoding="utf-8"?>
<sst xmlns="http://schemas.openxmlformats.org/spreadsheetml/2006/main" count="551" uniqueCount="236">
  <si>
    <t>Emp ID</t>
  </si>
  <si>
    <t>Full Name</t>
  </si>
  <si>
    <t>E-mail Address</t>
  </si>
  <si>
    <t>Phone Number</t>
  </si>
  <si>
    <t>Hire Date</t>
  </si>
  <si>
    <t>Job Title</t>
  </si>
  <si>
    <t>Salary</t>
  </si>
  <si>
    <t>Lori Davenport</t>
  </si>
  <si>
    <t>david80@jackson-williams.net</t>
  </si>
  <si>
    <t>179-548-4482</t>
  </si>
  <si>
    <t>Finance Manager</t>
  </si>
  <si>
    <t>Lori Dennis</t>
  </si>
  <si>
    <t>lisa47@miller-rivera.com</t>
  </si>
  <si>
    <t>515-972-0900</t>
  </si>
  <si>
    <t>Content Creator</t>
  </si>
  <si>
    <t>Brett Barnett</t>
  </si>
  <si>
    <t>xmorrow@gmail.com</t>
  </si>
  <si>
    <t>(496)790-9332x495</t>
  </si>
  <si>
    <t>Recruitment Specialist</t>
  </si>
  <si>
    <t>Diane Ramirez</t>
  </si>
  <si>
    <t>lsimmons@yahoo.com</t>
  </si>
  <si>
    <t>482-461-1018x0521</t>
  </si>
  <si>
    <t>HR Analyst</t>
  </si>
  <si>
    <t>Jeremy Compton</t>
  </si>
  <si>
    <t>emily96@hotmail.com</t>
  </si>
  <si>
    <t>716.407.7095x62683</t>
  </si>
  <si>
    <t>SEO Specialist</t>
  </si>
  <si>
    <t>Kathy Booker</t>
  </si>
  <si>
    <t>garydavis@hotmail.com</t>
  </si>
  <si>
    <t>Accountant</t>
  </si>
  <si>
    <t>Matthew Hobbs</t>
  </si>
  <si>
    <t>colemangregory@brown-allen.com</t>
  </si>
  <si>
    <t>001-764-209-3547x12363</t>
  </si>
  <si>
    <t>Karen Ford</t>
  </si>
  <si>
    <t>townsendtommy@hotmail.com</t>
  </si>
  <si>
    <t>(462)737-1263x4985</t>
  </si>
  <si>
    <t>Amanda Woods</t>
  </si>
  <si>
    <t>zacharychapman@wilkins.biz</t>
  </si>
  <si>
    <t>+1-386-443-1023x42127</t>
  </si>
  <si>
    <t>Miss Kristina Smith</t>
  </si>
  <si>
    <t>melissaunderwood@anderson.com</t>
  </si>
  <si>
    <t>+1-838-645-2408</t>
  </si>
  <si>
    <t>Software Developer</t>
  </si>
  <si>
    <t>Douglas Wilson</t>
  </si>
  <si>
    <t>onguyen@church.info</t>
  </si>
  <si>
    <t>001-858-582-9066</t>
  </si>
  <si>
    <t>Philip Smith</t>
  </si>
  <si>
    <t>stevenmartinez@garrison.com</t>
  </si>
  <si>
    <t>001-055-460-5530x42068</t>
  </si>
  <si>
    <t>System Administrator</t>
  </si>
  <si>
    <t>Anthony Lee</t>
  </si>
  <si>
    <t>nconway@george.biz</t>
  </si>
  <si>
    <t>(711)160-2272x8685</t>
  </si>
  <si>
    <t>Stephanie Green</t>
  </si>
  <si>
    <t>irandolph@gmail.com</t>
  </si>
  <si>
    <t>(960)610-2079</t>
  </si>
  <si>
    <t>Financial Analyst</t>
  </si>
  <si>
    <t>Jessica Gray</t>
  </si>
  <si>
    <t>chelsea38@cabrera-young.biz</t>
  </si>
  <si>
    <t>199-551-1495x534</t>
  </si>
  <si>
    <t>Monica Donaldson</t>
  </si>
  <si>
    <t>moralesmichael@stone.info</t>
  </si>
  <si>
    <t>135.251.3190</t>
  </si>
  <si>
    <t>HR Manager</t>
  </si>
  <si>
    <t>Douglas Irwin</t>
  </si>
  <si>
    <t>eholmes@arellano.com</t>
  </si>
  <si>
    <t>8128579471</t>
  </si>
  <si>
    <t>Angelica Gomez</t>
  </si>
  <si>
    <t>tyleryates@carter.com</t>
  </si>
  <si>
    <t>380-894-4150x937</t>
  </si>
  <si>
    <t>Sean Potter</t>
  </si>
  <si>
    <t>mdickson@roberts.info</t>
  </si>
  <si>
    <t>001-405-349-7157x14011</t>
  </si>
  <si>
    <t>Mr. Christopher Schneider</t>
  </si>
  <si>
    <t>tiffanynichols@paul.biz</t>
  </si>
  <si>
    <t>(776)009-4335x1500</t>
  </si>
  <si>
    <t>Operations Manager</t>
  </si>
  <si>
    <t>Eric Ryan</t>
  </si>
  <si>
    <t>dmartinez@simon-collier.org</t>
  </si>
  <si>
    <t>247-703-8929x8315</t>
  </si>
  <si>
    <t>Zachary Peterson</t>
  </si>
  <si>
    <t>calebmyers@gmail.com</t>
  </si>
  <si>
    <t>3141351726</t>
  </si>
  <si>
    <t>Diana Anderson</t>
  </si>
  <si>
    <t>meghan67@jones-jacobson.com</t>
  </si>
  <si>
    <t>3551575425</t>
  </si>
  <si>
    <t>Larry Jenkins</t>
  </si>
  <si>
    <t>ali@davenport-soto.com</t>
  </si>
  <si>
    <t>7813029804</t>
  </si>
  <si>
    <t>Account Executive</t>
  </si>
  <si>
    <t>Stephanie Cain</t>
  </si>
  <si>
    <t>agibson@hotmail.com</t>
  </si>
  <si>
    <t>398.491.2536</t>
  </si>
  <si>
    <t>Shannon Erickson</t>
  </si>
  <si>
    <t>mthomas@edwards.biz</t>
  </si>
  <si>
    <t>+1-583-615-6693x373</t>
  </si>
  <si>
    <t>IT Manager</t>
  </si>
  <si>
    <t>Keith James</t>
  </si>
  <si>
    <t>tuckermariah@coleman.org</t>
  </si>
  <si>
    <t>359-722-8184</t>
  </si>
  <si>
    <t>Scott May</t>
  </si>
  <si>
    <t>bwilliams@hinton.biz</t>
  </si>
  <si>
    <t>804-655-0873x379</t>
  </si>
  <si>
    <t>Natalie Carney</t>
  </si>
  <si>
    <t>sabrinapope@ryan.biz</t>
  </si>
  <si>
    <t>(507)345-5955x958</t>
  </si>
  <si>
    <t>Marketing Manager</t>
  </si>
  <si>
    <t>Samantha Mccormick</t>
  </si>
  <si>
    <t>sararoberts@yahoo.com</t>
  </si>
  <si>
    <t>(101)134-2700x38877</t>
  </si>
  <si>
    <t>Christine Galloway</t>
  </si>
  <si>
    <t>lbrown@yahoo.com</t>
  </si>
  <si>
    <t>001-825-698-0410x1051</t>
  </si>
  <si>
    <t>Connor Moore</t>
  </si>
  <si>
    <t>chaserobert@buckley.info</t>
  </si>
  <si>
    <t>001-227-999-3086x2042</t>
  </si>
  <si>
    <t>Melinda Morales</t>
  </si>
  <si>
    <t>adavidson@wilson.com</t>
  </si>
  <si>
    <t>592.062.2996x783</t>
  </si>
  <si>
    <t>Phillip Edwards</t>
  </si>
  <si>
    <t>darlene50@hotmail.com</t>
  </si>
  <si>
    <t>+1-168-075-1670x837</t>
  </si>
  <si>
    <t>Regina Scott</t>
  </si>
  <si>
    <t>trivera@jones.com</t>
  </si>
  <si>
    <t>633-593-8464</t>
  </si>
  <si>
    <t>Tyler Smith</t>
  </si>
  <si>
    <t>prichards@martin.biz</t>
  </si>
  <si>
    <t>(991)658-3395</t>
  </si>
  <si>
    <t>Lisa Hodge</t>
  </si>
  <si>
    <t>jason77@gmail.com</t>
  </si>
  <si>
    <t>042-971-6837x5284</t>
  </si>
  <si>
    <t>Diane Howard</t>
  </si>
  <si>
    <t>yalvarado@yahoo.com</t>
  </si>
  <si>
    <t>(691)585-8712</t>
  </si>
  <si>
    <t>Stephanie Chen</t>
  </si>
  <si>
    <t>matthewsullivan@collins.com</t>
  </si>
  <si>
    <t>190-788-4542x71353</t>
  </si>
  <si>
    <t>Patrick Lawrence</t>
  </si>
  <si>
    <t>millercharles@booth.org</t>
  </si>
  <si>
    <t>+1-911-512-0486x28828</t>
  </si>
  <si>
    <t>Natasha Cummings</t>
  </si>
  <si>
    <t>philip93@moody.org</t>
  </si>
  <si>
    <t>094-018-3428</t>
  </si>
  <si>
    <t>Daniel Sanders</t>
  </si>
  <si>
    <t>randy13@yahoo.com</t>
  </si>
  <si>
    <t>141.982.1438</t>
  </si>
  <si>
    <t>Jacqueline Huang</t>
  </si>
  <si>
    <t>jesusbell@mccullough-wright.biz</t>
  </si>
  <si>
    <t>590.364.1998x8020</t>
  </si>
  <si>
    <t>Angela Townsend</t>
  </si>
  <si>
    <t>bking@yahoo.com</t>
  </si>
  <si>
    <t>001-251-851-7966</t>
  </si>
  <si>
    <t>Michelle Rodriguez</t>
  </si>
  <si>
    <t>cranecarrie@payne.org</t>
  </si>
  <si>
    <t>652-175-3842x80424</t>
  </si>
  <si>
    <t>Natalie Torres</t>
  </si>
  <si>
    <t>anna86@yahoo.com</t>
  </si>
  <si>
    <t>284-108-0458x7955</t>
  </si>
  <si>
    <t>Michael Schmidt</t>
  </si>
  <si>
    <t>joseph84@faulkner.biz</t>
  </si>
  <si>
    <t>001-728-534-7108x25683</t>
  </si>
  <si>
    <t>Andrew Olson</t>
  </si>
  <si>
    <t>oduncan@yahoo.com</t>
  </si>
  <si>
    <t>746.602.1779x327</t>
  </si>
  <si>
    <t>Mrs. Lindsey Johnson MD</t>
  </si>
  <si>
    <t>gwallace@kim.com</t>
  </si>
  <si>
    <t>(988)724-1341x02602</t>
  </si>
  <si>
    <t>Christopher Mckenzie</t>
  </si>
  <si>
    <t>pamela78@hotmail.com</t>
  </si>
  <si>
    <t>0952551864</t>
  </si>
  <si>
    <t>Sales Representative</t>
  </si>
  <si>
    <t>Department ID</t>
  </si>
  <si>
    <t>Department Name</t>
  </si>
  <si>
    <t>Department Location</t>
  </si>
  <si>
    <t>HR</t>
  </si>
  <si>
    <t>Business Development</t>
  </si>
  <si>
    <t>Finance</t>
  </si>
  <si>
    <t>IT</t>
  </si>
  <si>
    <t>Marketing</t>
  </si>
  <si>
    <t>Operations</t>
  </si>
  <si>
    <t>Customer Service</t>
  </si>
  <si>
    <t>Legal</t>
  </si>
  <si>
    <t>Procurement</t>
  </si>
  <si>
    <t>New York, NY 10001, USA</t>
  </si>
  <si>
    <t>456 Park Ave, San Francisco, CA 94102, USA</t>
  </si>
  <si>
    <t>789 Market St, Chicago, IL 60607, USA</t>
  </si>
  <si>
    <t>101 Broad St, Boston, MA 02110, USA</t>
  </si>
  <si>
    <t>202 King St, Toronto, ON M5V 3T9, Canada</t>
  </si>
  <si>
    <t>303 Queen St, Sydney, NSW 2000, Australia</t>
  </si>
  <si>
    <t>505 Main St, Dublin, D02 P656, Ireland</t>
  </si>
  <si>
    <t>606 Elm St, Seattle, WA 98101, USA</t>
  </si>
  <si>
    <t>707 Pine St, Vancouver, BC V6B 6B7, Canada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</si>
  <si>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</si>
  <si>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</si>
  <si>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</si>
  <si>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</si>
  <si>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</si>
  <si>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</si>
  <si>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</si>
  <si>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</si>
  <si>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</si>
  <si>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</si>
  <si>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ID</t>
  </si>
  <si>
    <t>ITEM</t>
  </si>
  <si>
    <t>PRICE</t>
  </si>
  <si>
    <t>Keyboard</t>
  </si>
  <si>
    <t>Monitor</t>
  </si>
  <si>
    <t>USB Flash Drive</t>
  </si>
  <si>
    <t>Speakers</t>
  </si>
  <si>
    <t>Headphones</t>
  </si>
  <si>
    <t>SDD</t>
  </si>
  <si>
    <t>HDD</t>
  </si>
  <si>
    <t>Webcam</t>
  </si>
  <si>
    <t>External Hard Drive</t>
  </si>
  <si>
    <t>Router</t>
  </si>
  <si>
    <t>Modem</t>
  </si>
  <si>
    <t>Motherboard</t>
  </si>
  <si>
    <t>CPU</t>
  </si>
  <si>
    <t>Optical Drive</t>
  </si>
  <si>
    <t>QUANTITY</t>
  </si>
  <si>
    <t>TOTAL PRICE</t>
  </si>
  <si>
    <t>ITEM NAME</t>
  </si>
  <si>
    <t>James Bond Dept</t>
  </si>
  <si>
    <t>Kings Road, Chelsea</t>
  </si>
  <si>
    <t>MATCH</t>
  </si>
  <si>
    <t>INDEX</t>
  </si>
  <si>
    <t>MATCH&amp;INDEX</t>
  </si>
  <si>
    <t>Part of the Name</t>
  </si>
  <si>
    <t>E-Mail Address</t>
  </si>
  <si>
    <t>Kathy</t>
  </si>
  <si>
    <t>Phillip</t>
  </si>
  <si>
    <t>Jessica</t>
  </si>
  <si>
    <t>Eric</t>
  </si>
  <si>
    <t>XMATCH</t>
  </si>
  <si>
    <t>Eric Pitt</t>
  </si>
  <si>
    <t>Angelica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</si>
</sst>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D0D0D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3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/>
    <xf numFmtId="49" fontId="5" fillId="0" borderId="1" xfId="0" applyNumberFormat="1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 vertical="center" indent="1"/>
    </xf>
    <xf numFmtId="44" fontId="5" fillId="0" borderId="1" xfId="2" applyFont="1" applyBorder="1"/>
    <xf numFmtId="44" fontId="0" fillId="0" borderId="0" xfId="2" applyFont="1"/>
    <xf numFmtId="14" fontId="5" fillId="0" borderId="1" xfId="0" applyNumberFormat="1" applyFont="1" applyBorder="1"/>
  </cellXfs>
  <cellStyles count="3">
    <cellStyle name="Currency" xfId="2" builtinId="4"/>
    <cellStyle name="Normal" xfId="0" builtinId="0"/>
    <cellStyle name="Normal_Sheet1_1" xfId="1" xr:uid="{43AB17E7-84FA-4381-AA98-0B4BE2B936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8FE32-7671-4125-920F-7E2F6B602257}">
  <dimension ref="A1:G51"/>
  <sheetViews>
    <sheetView tabSelected="1" topLeftCell="A36" workbookViewId="0">
      <selection activeCell="B48" sqref="B48"/>
    </sheetView>
  </sheetViews>
  <sheetFormatPr defaultRowHeight="14.4" x14ac:dyDescent="0.3"/>
  <cols>
    <col min="2" max="2" width="25.88671875" bestFit="1" customWidth="1"/>
    <col min="3" max="3" width="34.5546875" bestFit="1" customWidth="1"/>
    <col min="4" max="4" width="24.33203125" bestFit="1" customWidth="1"/>
    <col min="5" max="5" width="11.5546875" customWidth="1"/>
    <col min="6" max="6" width="22" bestFit="1" customWidth="1"/>
    <col min="7" max="7" width="12.33203125" bestFit="1" customWidth="1"/>
  </cols>
  <sheetData>
    <row r="1" spans="1:7" ht="25.2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5.6" x14ac:dyDescent="0.3">
      <c r="A2" s="3">
        <v>1000</v>
      </c>
      <c r="B2" s="3" t="s">
        <v>7</v>
      </c>
      <c r="C2" s="3" t="s">
        <v>8</v>
      </c>
      <c r="D2" s="3" t="s">
        <v>9</v>
      </c>
      <c r="E2" s="9">
        <v>42518</v>
      </c>
      <c r="F2" s="3" t="s">
        <v>10</v>
      </c>
      <c r="G2" s="7">
        <v>51503.6</v>
      </c>
    </row>
    <row r="3" spans="1:7" ht="15.6" x14ac:dyDescent="0.3">
      <c r="A3" s="3">
        <v>1001</v>
      </c>
      <c r="B3" s="3" t="s">
        <v>11</v>
      </c>
      <c r="C3" s="3" t="s">
        <v>12</v>
      </c>
      <c r="D3" s="3" t="s">
        <v>13</v>
      </c>
      <c r="E3" s="9">
        <v>42519</v>
      </c>
      <c r="F3" s="3" t="s">
        <v>14</v>
      </c>
      <c r="G3" s="7">
        <v>71028.95</v>
      </c>
    </row>
    <row r="4" spans="1:7" ht="15.6" x14ac:dyDescent="0.3">
      <c r="A4" s="3">
        <v>1002</v>
      </c>
      <c r="B4" s="3" t="s">
        <v>15</v>
      </c>
      <c r="C4" s="3" t="s">
        <v>16</v>
      </c>
      <c r="D4" s="3" t="s">
        <v>17</v>
      </c>
      <c r="E4" s="9">
        <v>42520</v>
      </c>
      <c r="F4" s="3" t="s">
        <v>18</v>
      </c>
      <c r="G4" s="7">
        <v>84380.84</v>
      </c>
    </row>
    <row r="5" spans="1:7" ht="15.6" x14ac:dyDescent="0.3">
      <c r="A5" s="3">
        <v>1003</v>
      </c>
      <c r="B5" s="3" t="s">
        <v>19</v>
      </c>
      <c r="C5" s="3" t="s">
        <v>20</v>
      </c>
      <c r="D5" s="3" t="s">
        <v>21</v>
      </c>
      <c r="E5" s="9">
        <v>42521</v>
      </c>
      <c r="F5" s="3" t="s">
        <v>22</v>
      </c>
      <c r="G5" s="7">
        <v>54556.39</v>
      </c>
    </row>
    <row r="6" spans="1:7" ht="15.6" x14ac:dyDescent="0.3">
      <c r="A6" s="3">
        <v>1004</v>
      </c>
      <c r="B6" s="3" t="s">
        <v>23</v>
      </c>
      <c r="C6" s="3" t="s">
        <v>24</v>
      </c>
      <c r="D6" s="3" t="s">
        <v>25</v>
      </c>
      <c r="E6" s="9">
        <v>42522</v>
      </c>
      <c r="F6" s="3" t="s">
        <v>26</v>
      </c>
      <c r="G6" s="7">
        <v>71006.47</v>
      </c>
    </row>
    <row r="7" spans="1:7" ht="15.6" x14ac:dyDescent="0.3">
      <c r="A7" s="3">
        <v>1008</v>
      </c>
      <c r="B7" s="3" t="s">
        <v>27</v>
      </c>
      <c r="C7" s="3" t="s">
        <v>28</v>
      </c>
      <c r="D7" s="3">
        <v>5750120870</v>
      </c>
      <c r="E7" s="9">
        <v>42523</v>
      </c>
      <c r="F7" s="3" t="s">
        <v>29</v>
      </c>
      <c r="G7" s="7">
        <v>47032.68</v>
      </c>
    </row>
    <row r="8" spans="1:7" ht="15.6" x14ac:dyDescent="0.3">
      <c r="A8" s="3">
        <v>1009</v>
      </c>
      <c r="B8" s="3" t="s">
        <v>30</v>
      </c>
      <c r="C8" s="3" t="s">
        <v>31</v>
      </c>
      <c r="D8" s="3" t="s">
        <v>32</v>
      </c>
      <c r="E8" s="9">
        <v>42524</v>
      </c>
      <c r="F8" s="3" t="s">
        <v>10</v>
      </c>
      <c r="G8" s="7">
        <v>98250.34</v>
      </c>
    </row>
    <row r="9" spans="1:7" ht="15.6" x14ac:dyDescent="0.3">
      <c r="A9" s="3">
        <v>1014</v>
      </c>
      <c r="B9" s="3" t="s">
        <v>33</v>
      </c>
      <c r="C9" s="3" t="s">
        <v>34</v>
      </c>
      <c r="D9" s="3" t="s">
        <v>35</v>
      </c>
      <c r="E9" s="9">
        <v>42525</v>
      </c>
      <c r="F9" s="3" t="s">
        <v>10</v>
      </c>
      <c r="G9" s="7">
        <v>39467.800000000003</v>
      </c>
    </row>
    <row r="10" spans="1:7" ht="15.6" x14ac:dyDescent="0.3">
      <c r="A10" s="3">
        <v>1015</v>
      </c>
      <c r="B10" s="3" t="s">
        <v>36</v>
      </c>
      <c r="C10" s="3" t="s">
        <v>37</v>
      </c>
      <c r="D10" s="3" t="s">
        <v>38</v>
      </c>
      <c r="E10" s="9">
        <v>42526</v>
      </c>
      <c r="F10" s="3" t="s">
        <v>26</v>
      </c>
      <c r="G10" s="7">
        <v>40830.65</v>
      </c>
    </row>
    <row r="11" spans="1:7" ht="15.6" x14ac:dyDescent="0.3">
      <c r="A11" s="3">
        <v>1018</v>
      </c>
      <c r="B11" s="3" t="s">
        <v>39</v>
      </c>
      <c r="C11" s="3" t="s">
        <v>40</v>
      </c>
      <c r="D11" s="3" t="s">
        <v>41</v>
      </c>
      <c r="E11" s="9">
        <v>42527</v>
      </c>
      <c r="F11" s="3" t="s">
        <v>42</v>
      </c>
      <c r="G11" s="7">
        <v>65548.960000000006</v>
      </c>
    </row>
    <row r="12" spans="1:7" ht="15.6" x14ac:dyDescent="0.3">
      <c r="A12" s="3">
        <v>1019</v>
      </c>
      <c r="B12" s="3" t="s">
        <v>43</v>
      </c>
      <c r="C12" s="3" t="s">
        <v>44</v>
      </c>
      <c r="D12" s="3" t="s">
        <v>45</v>
      </c>
      <c r="E12" s="9">
        <v>42528</v>
      </c>
      <c r="F12" s="3" t="s">
        <v>22</v>
      </c>
      <c r="G12" s="7">
        <v>54069.49</v>
      </c>
    </row>
    <row r="13" spans="1:7" ht="15.6" x14ac:dyDescent="0.3">
      <c r="A13" s="3">
        <v>1020</v>
      </c>
      <c r="B13" s="3" t="s">
        <v>46</v>
      </c>
      <c r="C13" s="3" t="s">
        <v>47</v>
      </c>
      <c r="D13" s="3" t="s">
        <v>48</v>
      </c>
      <c r="E13" s="9">
        <v>42529</v>
      </c>
      <c r="F13" s="3" t="s">
        <v>49</v>
      </c>
      <c r="G13" s="7">
        <v>45919.05</v>
      </c>
    </row>
    <row r="14" spans="1:7" ht="15.6" x14ac:dyDescent="0.3">
      <c r="A14" s="3">
        <v>1021</v>
      </c>
      <c r="B14" s="3" t="s">
        <v>50</v>
      </c>
      <c r="C14" s="3" t="s">
        <v>51</v>
      </c>
      <c r="D14" s="3" t="s">
        <v>52</v>
      </c>
      <c r="E14" s="9">
        <v>42530</v>
      </c>
      <c r="F14" s="3" t="s">
        <v>14</v>
      </c>
      <c r="G14" s="7">
        <v>96215.3</v>
      </c>
    </row>
    <row r="15" spans="1:7" ht="15.6" x14ac:dyDescent="0.3">
      <c r="A15" s="3">
        <v>1022</v>
      </c>
      <c r="B15" s="3" t="s">
        <v>53</v>
      </c>
      <c r="C15" s="3" t="s">
        <v>54</v>
      </c>
      <c r="D15" s="3" t="s">
        <v>55</v>
      </c>
      <c r="E15" s="9">
        <v>42531</v>
      </c>
      <c r="F15" s="3" t="s">
        <v>56</v>
      </c>
      <c r="G15" s="7">
        <v>70534.429999999993</v>
      </c>
    </row>
    <row r="16" spans="1:7" ht="15.6" x14ac:dyDescent="0.3">
      <c r="A16" s="3">
        <v>1023</v>
      </c>
      <c r="B16" s="3" t="s">
        <v>57</v>
      </c>
      <c r="C16" s="3" t="s">
        <v>58</v>
      </c>
      <c r="D16" s="3" t="s">
        <v>59</v>
      </c>
      <c r="E16" s="9">
        <v>42532</v>
      </c>
      <c r="F16" s="3" t="s">
        <v>18</v>
      </c>
      <c r="G16" s="7">
        <v>97075.27</v>
      </c>
    </row>
    <row r="17" spans="1:7" ht="15.6" x14ac:dyDescent="0.3">
      <c r="A17" s="3">
        <v>1025</v>
      </c>
      <c r="B17" s="3" t="s">
        <v>60</v>
      </c>
      <c r="C17" s="3" t="s">
        <v>61</v>
      </c>
      <c r="D17" s="3" t="s">
        <v>62</v>
      </c>
      <c r="E17" s="9">
        <v>42533</v>
      </c>
      <c r="F17" s="3" t="s">
        <v>63</v>
      </c>
      <c r="G17" s="7">
        <v>63630.27</v>
      </c>
    </row>
    <row r="18" spans="1:7" ht="15.6" x14ac:dyDescent="0.3">
      <c r="A18" s="3">
        <v>1026</v>
      </c>
      <c r="B18" s="3" t="s">
        <v>64</v>
      </c>
      <c r="C18" s="3" t="s">
        <v>65</v>
      </c>
      <c r="D18" s="3" t="s">
        <v>66</v>
      </c>
      <c r="E18" s="9">
        <v>42534</v>
      </c>
      <c r="F18" s="3" t="s">
        <v>29</v>
      </c>
      <c r="G18" s="7">
        <v>85732.87</v>
      </c>
    </row>
    <row r="19" spans="1:7" ht="15.6" x14ac:dyDescent="0.3">
      <c r="A19" s="3">
        <v>1027</v>
      </c>
      <c r="B19" s="3" t="s">
        <v>67</v>
      </c>
      <c r="C19" s="3" t="s">
        <v>68</v>
      </c>
      <c r="D19" s="3" t="s">
        <v>69</v>
      </c>
      <c r="E19" s="9">
        <v>42535</v>
      </c>
      <c r="F19" s="3" t="s">
        <v>10</v>
      </c>
      <c r="G19" s="7">
        <v>80766.539999999994</v>
      </c>
    </row>
    <row r="20" spans="1:7" ht="15.6" x14ac:dyDescent="0.3">
      <c r="A20" s="3">
        <v>1033</v>
      </c>
      <c r="B20" s="3" t="s">
        <v>70</v>
      </c>
      <c r="C20" s="3" t="s">
        <v>71</v>
      </c>
      <c r="D20" s="3" t="s">
        <v>72</v>
      </c>
      <c r="E20" s="9">
        <v>42536</v>
      </c>
      <c r="F20" s="3" t="s">
        <v>49</v>
      </c>
      <c r="G20" s="7">
        <v>49057.87</v>
      </c>
    </row>
    <row r="21" spans="1:7" ht="15.6" x14ac:dyDescent="0.3">
      <c r="A21" s="3">
        <v>1037</v>
      </c>
      <c r="B21" s="3" t="s">
        <v>73</v>
      </c>
      <c r="C21" s="3" t="s">
        <v>74</v>
      </c>
      <c r="D21" s="3" t="s">
        <v>75</v>
      </c>
      <c r="E21" s="9">
        <v>42537</v>
      </c>
      <c r="F21" s="3" t="s">
        <v>76</v>
      </c>
      <c r="G21" s="7">
        <v>99990.36</v>
      </c>
    </row>
    <row r="22" spans="1:7" ht="15.6" x14ac:dyDescent="0.3">
      <c r="A22" s="3">
        <v>1039</v>
      </c>
      <c r="B22" s="3" t="s">
        <v>77</v>
      </c>
      <c r="C22" s="3" t="s">
        <v>78</v>
      </c>
      <c r="D22" s="3" t="s">
        <v>79</v>
      </c>
      <c r="E22" s="9">
        <v>42538</v>
      </c>
      <c r="F22" s="3" t="s">
        <v>49</v>
      </c>
      <c r="G22" s="7">
        <v>60700.05</v>
      </c>
    </row>
    <row r="23" spans="1:7" ht="15.6" x14ac:dyDescent="0.3">
      <c r="A23" s="3">
        <v>1042</v>
      </c>
      <c r="B23" s="3" t="s">
        <v>80</v>
      </c>
      <c r="C23" s="3" t="s">
        <v>81</v>
      </c>
      <c r="D23" s="3" t="s">
        <v>82</v>
      </c>
      <c r="E23" s="9">
        <v>42539</v>
      </c>
      <c r="F23" s="3" t="s">
        <v>49</v>
      </c>
      <c r="G23" s="7">
        <v>94806.03</v>
      </c>
    </row>
    <row r="24" spans="1:7" ht="15.6" x14ac:dyDescent="0.3">
      <c r="A24" s="3">
        <v>1043</v>
      </c>
      <c r="B24" s="3" t="s">
        <v>83</v>
      </c>
      <c r="C24" s="3" t="s">
        <v>84</v>
      </c>
      <c r="D24" s="3" t="s">
        <v>85</v>
      </c>
      <c r="E24" s="9">
        <v>42540</v>
      </c>
      <c r="F24" s="3" t="s">
        <v>22</v>
      </c>
      <c r="G24" s="7">
        <v>66309.960000000006</v>
      </c>
    </row>
    <row r="25" spans="1:7" ht="15.6" x14ac:dyDescent="0.3">
      <c r="A25" s="3">
        <v>1045</v>
      </c>
      <c r="B25" s="3" t="s">
        <v>86</v>
      </c>
      <c r="C25" s="3" t="s">
        <v>87</v>
      </c>
      <c r="D25" s="3" t="s">
        <v>88</v>
      </c>
      <c r="E25" s="9">
        <v>42541</v>
      </c>
      <c r="F25" s="3" t="s">
        <v>89</v>
      </c>
      <c r="G25" s="7">
        <v>31386.52</v>
      </c>
    </row>
    <row r="26" spans="1:7" ht="15.6" x14ac:dyDescent="0.3">
      <c r="A26" s="3">
        <v>1047</v>
      </c>
      <c r="B26" s="3" t="s">
        <v>90</v>
      </c>
      <c r="C26" s="3" t="s">
        <v>91</v>
      </c>
      <c r="D26" s="3" t="s">
        <v>92</v>
      </c>
      <c r="E26" s="9">
        <v>42542</v>
      </c>
      <c r="F26" s="3" t="s">
        <v>18</v>
      </c>
      <c r="G26" s="7">
        <v>47049.15</v>
      </c>
    </row>
    <row r="27" spans="1:7" ht="15.6" x14ac:dyDescent="0.3">
      <c r="A27" s="3">
        <v>1048</v>
      </c>
      <c r="B27" s="3" t="s">
        <v>93</v>
      </c>
      <c r="C27" s="3" t="s">
        <v>94</v>
      </c>
      <c r="D27" s="3" t="s">
        <v>95</v>
      </c>
      <c r="E27" s="9">
        <v>42543</v>
      </c>
      <c r="F27" s="3" t="s">
        <v>96</v>
      </c>
      <c r="G27" s="7">
        <v>91820.160000000003</v>
      </c>
    </row>
    <row r="28" spans="1:7" ht="15.6" x14ac:dyDescent="0.3">
      <c r="A28" s="3">
        <v>1049</v>
      </c>
      <c r="B28" s="3" t="s">
        <v>97</v>
      </c>
      <c r="C28" s="3" t="s">
        <v>98</v>
      </c>
      <c r="D28" s="3" t="s">
        <v>99</v>
      </c>
      <c r="E28" s="9">
        <v>42544</v>
      </c>
      <c r="F28" s="3" t="s">
        <v>22</v>
      </c>
      <c r="G28" s="7">
        <v>33397.839999999997</v>
      </c>
    </row>
    <row r="29" spans="1:7" ht="15.6" x14ac:dyDescent="0.3">
      <c r="A29" s="3">
        <v>1051</v>
      </c>
      <c r="B29" s="3" t="s">
        <v>100</v>
      </c>
      <c r="C29" s="3" t="s">
        <v>101</v>
      </c>
      <c r="D29" s="3" t="s">
        <v>102</v>
      </c>
      <c r="E29" s="9">
        <v>42545</v>
      </c>
      <c r="F29" s="3" t="s">
        <v>18</v>
      </c>
      <c r="G29" s="7">
        <v>71467.53</v>
      </c>
    </row>
    <row r="30" spans="1:7" ht="15.6" x14ac:dyDescent="0.3">
      <c r="A30" s="3">
        <v>1053</v>
      </c>
      <c r="B30" s="3" t="s">
        <v>103</v>
      </c>
      <c r="C30" s="3" t="s">
        <v>104</v>
      </c>
      <c r="D30" s="3" t="s">
        <v>105</v>
      </c>
      <c r="E30" s="9">
        <v>42546</v>
      </c>
      <c r="F30" s="3" t="s">
        <v>106</v>
      </c>
      <c r="G30" s="7">
        <v>48327.76</v>
      </c>
    </row>
    <row r="31" spans="1:7" ht="15.6" x14ac:dyDescent="0.3">
      <c r="A31" s="3">
        <v>1054</v>
      </c>
      <c r="B31" s="3" t="s">
        <v>107</v>
      </c>
      <c r="C31" s="3" t="s">
        <v>108</v>
      </c>
      <c r="D31" s="3" t="s">
        <v>109</v>
      </c>
      <c r="E31" s="9">
        <v>42547</v>
      </c>
      <c r="F31" s="3" t="s">
        <v>63</v>
      </c>
      <c r="G31" s="7">
        <v>31228.77</v>
      </c>
    </row>
    <row r="32" spans="1:7" ht="15.6" x14ac:dyDescent="0.3">
      <c r="A32" s="3">
        <v>1058</v>
      </c>
      <c r="B32" s="3" t="s">
        <v>110</v>
      </c>
      <c r="C32" s="3" t="s">
        <v>111</v>
      </c>
      <c r="D32" s="3" t="s">
        <v>112</v>
      </c>
      <c r="E32" s="9">
        <v>42548</v>
      </c>
      <c r="F32" s="3" t="s">
        <v>10</v>
      </c>
      <c r="G32" s="7">
        <v>55576.49</v>
      </c>
    </row>
    <row r="33" spans="1:7" ht="15.6" x14ac:dyDescent="0.3">
      <c r="A33" s="3">
        <v>1061</v>
      </c>
      <c r="B33" s="3" t="s">
        <v>113</v>
      </c>
      <c r="C33" s="3" t="s">
        <v>114</v>
      </c>
      <c r="D33" s="3" t="s">
        <v>115</v>
      </c>
      <c r="E33" s="9">
        <v>42549</v>
      </c>
      <c r="F33" s="3" t="s">
        <v>14</v>
      </c>
      <c r="G33" s="7">
        <v>76336.11</v>
      </c>
    </row>
    <row r="34" spans="1:7" ht="15.6" x14ac:dyDescent="0.3">
      <c r="A34" s="3">
        <v>1063</v>
      </c>
      <c r="B34" s="3" t="s">
        <v>116</v>
      </c>
      <c r="C34" s="3" t="s">
        <v>117</v>
      </c>
      <c r="D34" s="3" t="s">
        <v>118</v>
      </c>
      <c r="E34" s="9">
        <v>42550</v>
      </c>
      <c r="F34" s="3" t="s">
        <v>10</v>
      </c>
      <c r="G34" s="7">
        <v>92362.17</v>
      </c>
    </row>
    <row r="35" spans="1:7" ht="15.6" x14ac:dyDescent="0.3">
      <c r="A35" s="3">
        <v>1064</v>
      </c>
      <c r="B35" s="3" t="s">
        <v>119</v>
      </c>
      <c r="C35" s="3" t="s">
        <v>120</v>
      </c>
      <c r="D35" s="3" t="s">
        <v>121</v>
      </c>
      <c r="E35" s="9">
        <v>42551</v>
      </c>
      <c r="F35" s="3" t="s">
        <v>96</v>
      </c>
      <c r="G35" s="7">
        <v>64235.03</v>
      </c>
    </row>
    <row r="36" spans="1:7" ht="15.6" x14ac:dyDescent="0.3">
      <c r="A36" s="3">
        <v>1067</v>
      </c>
      <c r="B36" s="3" t="s">
        <v>122</v>
      </c>
      <c r="C36" s="3" t="s">
        <v>123</v>
      </c>
      <c r="D36" s="3" t="s">
        <v>124</v>
      </c>
      <c r="E36" s="9">
        <v>42552</v>
      </c>
      <c r="F36" s="3" t="s">
        <v>76</v>
      </c>
      <c r="G36" s="7">
        <v>84991.679999999993</v>
      </c>
    </row>
    <row r="37" spans="1:7" ht="15.6" x14ac:dyDescent="0.3">
      <c r="A37" s="3">
        <v>1068</v>
      </c>
      <c r="B37" s="3" t="s">
        <v>125</v>
      </c>
      <c r="C37" s="3" t="s">
        <v>126</v>
      </c>
      <c r="D37" s="3" t="s">
        <v>127</v>
      </c>
      <c r="E37" s="9">
        <v>42553</v>
      </c>
      <c r="F37" s="3" t="s">
        <v>26</v>
      </c>
      <c r="G37" s="7">
        <v>53124.43</v>
      </c>
    </row>
    <row r="38" spans="1:7" ht="15.6" x14ac:dyDescent="0.3">
      <c r="A38" s="3">
        <v>1069</v>
      </c>
      <c r="B38" s="3" t="s">
        <v>128</v>
      </c>
      <c r="C38" s="3" t="s">
        <v>129</v>
      </c>
      <c r="D38" s="3" t="s">
        <v>130</v>
      </c>
      <c r="E38" s="9">
        <v>42554</v>
      </c>
      <c r="F38" s="3" t="s">
        <v>76</v>
      </c>
      <c r="G38" s="7">
        <v>37929.370000000003</v>
      </c>
    </row>
    <row r="39" spans="1:7" ht="15.6" x14ac:dyDescent="0.3">
      <c r="A39" s="3">
        <v>1071</v>
      </c>
      <c r="B39" s="3" t="s">
        <v>131</v>
      </c>
      <c r="C39" s="3" t="s">
        <v>132</v>
      </c>
      <c r="D39" s="3" t="s">
        <v>133</v>
      </c>
      <c r="E39" s="9">
        <v>42555</v>
      </c>
      <c r="F39" s="3" t="s">
        <v>89</v>
      </c>
      <c r="G39" s="7">
        <v>72423.100000000006</v>
      </c>
    </row>
    <row r="40" spans="1:7" ht="15.6" x14ac:dyDescent="0.3">
      <c r="A40" s="3">
        <v>1073</v>
      </c>
      <c r="B40" s="3" t="s">
        <v>134</v>
      </c>
      <c r="C40" s="3" t="s">
        <v>135</v>
      </c>
      <c r="D40" s="3" t="s">
        <v>136</v>
      </c>
      <c r="E40" s="9">
        <v>42556</v>
      </c>
      <c r="F40" s="3" t="s">
        <v>49</v>
      </c>
      <c r="G40" s="7">
        <v>59015.56</v>
      </c>
    </row>
    <row r="41" spans="1:7" ht="15.6" x14ac:dyDescent="0.3">
      <c r="A41" s="3">
        <v>1077</v>
      </c>
      <c r="B41" s="3" t="s">
        <v>137</v>
      </c>
      <c r="C41" s="3" t="s">
        <v>138</v>
      </c>
      <c r="D41" s="3" t="s">
        <v>139</v>
      </c>
      <c r="E41" s="9">
        <v>42557</v>
      </c>
      <c r="F41" s="3" t="s">
        <v>63</v>
      </c>
      <c r="G41" s="7">
        <v>35252.300000000003</v>
      </c>
    </row>
    <row r="42" spans="1:7" ht="15.6" x14ac:dyDescent="0.3">
      <c r="A42" s="3">
        <v>1080</v>
      </c>
      <c r="B42" s="3" t="s">
        <v>140</v>
      </c>
      <c r="C42" s="3" t="s">
        <v>141</v>
      </c>
      <c r="D42" s="3" t="s">
        <v>142</v>
      </c>
      <c r="E42" s="9">
        <v>42558</v>
      </c>
      <c r="F42" s="3" t="s">
        <v>18</v>
      </c>
      <c r="G42" s="7">
        <v>69907.14</v>
      </c>
    </row>
    <row r="43" spans="1:7" ht="15.6" x14ac:dyDescent="0.3">
      <c r="A43" s="3">
        <v>1083</v>
      </c>
      <c r="B43" s="3" t="s">
        <v>143</v>
      </c>
      <c r="C43" s="3" t="s">
        <v>144</v>
      </c>
      <c r="D43" s="3" t="s">
        <v>145</v>
      </c>
      <c r="E43" s="9">
        <v>42559</v>
      </c>
      <c r="F43" s="3" t="s">
        <v>18</v>
      </c>
      <c r="G43" s="7">
        <v>67418.710000000006</v>
      </c>
    </row>
    <row r="44" spans="1:7" ht="15.6" x14ac:dyDescent="0.3">
      <c r="A44" s="3">
        <v>1084</v>
      </c>
      <c r="B44" s="3" t="s">
        <v>146</v>
      </c>
      <c r="C44" s="3" t="s">
        <v>147</v>
      </c>
      <c r="D44" s="3" t="s">
        <v>148</v>
      </c>
      <c r="E44" s="9">
        <v>42560</v>
      </c>
      <c r="F44" s="3" t="s">
        <v>89</v>
      </c>
      <c r="G44" s="7">
        <v>32506.84</v>
      </c>
    </row>
    <row r="45" spans="1:7" ht="15.6" x14ac:dyDescent="0.3">
      <c r="A45" s="3">
        <v>1085</v>
      </c>
      <c r="B45" s="3" t="s">
        <v>149</v>
      </c>
      <c r="C45" s="3" t="s">
        <v>150</v>
      </c>
      <c r="D45" s="3" t="s">
        <v>151</v>
      </c>
      <c r="E45" s="9">
        <v>42561</v>
      </c>
      <c r="F45" s="3" t="s">
        <v>106</v>
      </c>
      <c r="G45" s="7">
        <v>67967.72</v>
      </c>
    </row>
    <row r="46" spans="1:7" ht="15.6" x14ac:dyDescent="0.3">
      <c r="A46" s="3">
        <v>1087</v>
      </c>
      <c r="B46" s="3" t="s">
        <v>152</v>
      </c>
      <c r="C46" s="3" t="s">
        <v>153</v>
      </c>
      <c r="D46" s="3" t="s">
        <v>154</v>
      </c>
      <c r="E46" s="9">
        <v>42562</v>
      </c>
      <c r="F46" s="3" t="s">
        <v>26</v>
      </c>
      <c r="G46" s="7">
        <v>43786.54</v>
      </c>
    </row>
    <row r="47" spans="1:7" ht="15.6" x14ac:dyDescent="0.3">
      <c r="A47" s="3">
        <v>1090</v>
      </c>
      <c r="B47" s="3" t="s">
        <v>155</v>
      </c>
      <c r="C47" s="3" t="s">
        <v>156</v>
      </c>
      <c r="D47" s="3" t="s">
        <v>157</v>
      </c>
      <c r="E47" s="9">
        <v>42563</v>
      </c>
      <c r="F47" s="3" t="s">
        <v>49</v>
      </c>
      <c r="G47" s="7">
        <v>71860.59</v>
      </c>
    </row>
    <row r="48" spans="1:7" ht="15.6" x14ac:dyDescent="0.3">
      <c r="A48" s="3">
        <v>1093</v>
      </c>
      <c r="B48" s="3" t="s">
        <v>158</v>
      </c>
      <c r="C48" s="3" t="s">
        <v>159</v>
      </c>
      <c r="D48" s="3" t="s">
        <v>160</v>
      </c>
      <c r="E48" s="9">
        <v>42564</v>
      </c>
      <c r="F48" s="3" t="s">
        <v>89</v>
      </c>
      <c r="G48" s="7">
        <v>97844.27</v>
      </c>
    </row>
    <row r="49" spans="1:7" ht="15.6" x14ac:dyDescent="0.3">
      <c r="A49" s="3">
        <v>1095</v>
      </c>
      <c r="B49" s="3" t="s">
        <v>161</v>
      </c>
      <c r="C49" s="3" t="s">
        <v>162</v>
      </c>
      <c r="D49" s="3" t="s">
        <v>163</v>
      </c>
      <c r="E49" s="9">
        <v>42565</v>
      </c>
      <c r="F49" s="3" t="s">
        <v>76</v>
      </c>
      <c r="G49" s="7">
        <v>48587.82</v>
      </c>
    </row>
    <row r="50" spans="1:7" ht="15.6" x14ac:dyDescent="0.3">
      <c r="A50" s="3">
        <v>1097</v>
      </c>
      <c r="B50" s="3" t="s">
        <v>164</v>
      </c>
      <c r="C50" s="3" t="s">
        <v>165</v>
      </c>
      <c r="D50" s="3" t="s">
        <v>166</v>
      </c>
      <c r="E50" s="9">
        <v>42566</v>
      </c>
      <c r="F50" s="3" t="s">
        <v>29</v>
      </c>
      <c r="G50" s="7">
        <v>41579.769999999997</v>
      </c>
    </row>
    <row r="51" spans="1:7" ht="15.6" x14ac:dyDescent="0.3">
      <c r="A51" s="3">
        <v>1098</v>
      </c>
      <c r="B51" s="3" t="s">
        <v>167</v>
      </c>
      <c r="C51" s="3" t="s">
        <v>168</v>
      </c>
      <c r="D51" s="3" t="s">
        <v>169</v>
      </c>
      <c r="E51" s="9">
        <v>42567</v>
      </c>
      <c r="F51" s="3" t="s">
        <v>170</v>
      </c>
      <c r="G51" s="7">
        <v>84023.62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57274-2DB3-4C8B-B192-35F75B01F9D9}">
  <dimension ref="A2:K4"/>
  <sheetViews>
    <sheetView topLeftCell="G1" workbookViewId="0">
      <selection activeCell="G2" sqref="A2:XFD2"/>
    </sheetView>
  </sheetViews>
  <sheetFormatPr defaultRowHeight="14.4" x14ac:dyDescent="0.3"/>
  <cols>
    <col min="1" max="1" width="21.6640625" bestFit="1" customWidth="1"/>
    <col min="2" max="2" width="26.5546875" bestFit="1" customWidth="1"/>
    <col min="3" max="3" width="44.33203125" bestFit="1" customWidth="1"/>
    <col min="4" max="4" width="38.77734375" bestFit="1" customWidth="1"/>
    <col min="5" max="5" width="38.44140625" bestFit="1" customWidth="1"/>
    <col min="6" max="6" width="43.77734375" bestFit="1" customWidth="1"/>
    <col min="7" max="7" width="44" bestFit="1" customWidth="1"/>
    <col min="8" max="8" width="20.5546875" bestFit="1" customWidth="1"/>
    <col min="9" max="9" width="40.33203125" bestFit="1" customWidth="1"/>
    <col min="10" max="10" width="36.109375" bestFit="1" customWidth="1"/>
    <col min="11" max="11" width="44.33203125" bestFit="1" customWidth="1"/>
  </cols>
  <sheetData>
    <row r="2" spans="1:11" ht="21" customHeight="1" x14ac:dyDescent="0.3">
      <c r="A2" s="1" t="s">
        <v>171</v>
      </c>
      <c r="B2" s="4" t="s">
        <v>192</v>
      </c>
      <c r="C2" s="4" t="s">
        <v>193</v>
      </c>
      <c r="D2" s="4" t="s">
        <v>194</v>
      </c>
      <c r="E2" s="4" t="s">
        <v>195</v>
      </c>
      <c r="F2" s="4" t="s">
        <v>196</v>
      </c>
      <c r="G2" s="4" t="s">
        <v>197</v>
      </c>
      <c r="H2" s="4" t="s">
        <v>198</v>
      </c>
      <c r="I2" s="4" t="s">
        <v>199</v>
      </c>
      <c r="J2" s="4" t="s">
        <v>200</v>
      </c>
      <c r="K2" s="4" t="s">
        <v>201</v>
      </c>
    </row>
    <row r="3" spans="1:11" ht="21" customHeight="1" x14ac:dyDescent="0.45">
      <c r="A3" s="1" t="s">
        <v>172</v>
      </c>
      <c r="B3" s="5" t="s">
        <v>174</v>
      </c>
      <c r="C3" s="5" t="s">
        <v>175</v>
      </c>
      <c r="D3" s="5" t="s">
        <v>176</v>
      </c>
      <c r="E3" s="5" t="s">
        <v>177</v>
      </c>
      <c r="F3" s="5" t="s">
        <v>178</v>
      </c>
      <c r="G3" s="5" t="s">
        <v>179</v>
      </c>
      <c r="H3" s="5" t="s">
        <v>222</v>
      </c>
      <c r="I3" s="5" t="s">
        <v>180</v>
      </c>
      <c r="J3" s="5" t="s">
        <v>181</v>
      </c>
      <c r="K3" s="5" t="s">
        <v>182</v>
      </c>
    </row>
    <row r="4" spans="1:11" ht="22.8" customHeight="1" x14ac:dyDescent="0.45">
      <c r="A4" s="1" t="s">
        <v>173</v>
      </c>
      <c r="B4" s="5" t="s">
        <v>183</v>
      </c>
      <c r="C4" s="5" t="s">
        <v>184</v>
      </c>
      <c r="D4" s="5" t="s">
        <v>185</v>
      </c>
      <c r="E4" s="5" t="s">
        <v>186</v>
      </c>
      <c r="F4" s="5" t="s">
        <v>187</v>
      </c>
      <c r="G4" s="5" t="s">
        <v>188</v>
      </c>
      <c r="H4" s="5" t="s">
        <v>223</v>
      </c>
      <c r="I4" s="6" t="s">
        <v>189</v>
      </c>
      <c r="J4" s="5" t="s">
        <v>190</v>
      </c>
      <c r="K4" s="5" t="s">
        <v>191</v>
      </c>
    </row>
  </sheetData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83AAF-FFCB-4E34-9F91-D1C0FDDFFCF7}">
  <dimension ref="A1:J6"/>
  <sheetViews>
    <sheetView workbookViewId="0">
      <selection activeCell="I2" sqref="I2:I6"/>
    </sheetView>
  </sheetViews>
  <sheetFormatPr defaultRowHeight="14.4" x14ac:dyDescent="0.3"/>
  <cols>
    <col min="1" max="1" width="8" bestFit="1" customWidth="1"/>
    <col min="2" max="2" width="21.5546875" bestFit="1" customWidth="1"/>
    <col min="3" max="3" width="29.21875" bestFit="1" customWidth="1"/>
    <col min="4" max="4" width="15.6640625" bestFit="1" customWidth="1"/>
    <col min="5" max="5" width="10" bestFit="1" customWidth="1"/>
    <col min="6" max="6" width="9.33203125" bestFit="1" customWidth="1"/>
    <col min="7" max="7" width="21.44140625" bestFit="1" customWidth="1"/>
    <col min="8" max="8" width="15.109375" bestFit="1" customWidth="1"/>
    <col min="9" max="9" width="22.33203125" bestFit="1" customWidth="1"/>
    <col min="10" max="10" width="21.6640625" bestFit="1" customWidth="1"/>
  </cols>
  <sheetData>
    <row r="1" spans="1:10" ht="21.6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171</v>
      </c>
      <c r="I1" s="1" t="s">
        <v>172</v>
      </c>
      <c r="J1" s="1" t="s">
        <v>173</v>
      </c>
    </row>
    <row r="2" spans="1:10" ht="15.6" x14ac:dyDescent="0.3">
      <c r="A2" s="3">
        <v>1073</v>
      </c>
      <c r="B2" s="3" t="str">
        <f>_xlfn.XLOOKUP($A2,'EmpData Match Index'!$C$1:$C$51,'EmpData Match Index'!$A$1:$A$51)</f>
        <v>Stephanie Chen</v>
      </c>
      <c r="C2" s="3"/>
      <c r="D2" s="3"/>
      <c r="E2" s="3"/>
      <c r="F2" s="3"/>
      <c r="G2" s="3"/>
      <c r="H2" s="4" t="s">
        <v>198</v>
      </c>
      <c r="I2" s="3" t="str">
        <f>_xlfn.XLOOKUP($H2,DeptData!$A$2:$K$2,DeptData!$A$3:$K$3)</f>
        <v>James Bond Dept</v>
      </c>
      <c r="J2" s="3"/>
    </row>
    <row r="3" spans="1:10" ht="15.6" x14ac:dyDescent="0.3">
      <c r="A3" s="3">
        <v>1090</v>
      </c>
      <c r="B3" s="3" t="str">
        <f>_xlfn.XLOOKUP($A3,'EmpData Match Index'!$C$1:$C$51,'EmpData Match Index'!$A$1:$A$51)</f>
        <v>Natalie Torres</v>
      </c>
      <c r="C3" s="3"/>
      <c r="D3" s="3"/>
      <c r="E3" s="3"/>
      <c r="F3" s="3"/>
      <c r="G3" s="3"/>
      <c r="H3" s="4" t="s">
        <v>199</v>
      </c>
      <c r="I3" s="3" t="str">
        <f>_xlfn.XLOOKUP($H3,DeptData!$A$2:$K$2,DeptData!$A$3:$K$3)</f>
        <v>Customer Service</v>
      </c>
      <c r="J3" s="3"/>
    </row>
    <row r="4" spans="1:10" ht="15.6" x14ac:dyDescent="0.3">
      <c r="A4" s="3">
        <v>1002</v>
      </c>
      <c r="B4" s="3" t="str">
        <f>_xlfn.XLOOKUP($A4,'EmpData Match Index'!$C$1:$C$51,'EmpData Match Index'!$A$1:$A$51)</f>
        <v>Brett Barnett</v>
      </c>
      <c r="C4" s="3"/>
      <c r="D4" s="3"/>
      <c r="E4" s="3"/>
      <c r="F4" s="3"/>
      <c r="G4" s="3"/>
      <c r="H4" s="4" t="s">
        <v>193</v>
      </c>
      <c r="I4" s="3" t="str">
        <f>_xlfn.XLOOKUP($H4,DeptData!$A$2:$K$2,DeptData!$A$3:$K$3)</f>
        <v>Business Development</v>
      </c>
      <c r="J4" s="3"/>
    </row>
    <row r="5" spans="1:10" ht="15.6" x14ac:dyDescent="0.3">
      <c r="A5" s="3">
        <v>1004</v>
      </c>
      <c r="B5" s="3" t="str">
        <f>_xlfn.XLOOKUP($A5,'EmpData Match Index'!$C$1:$C$51,'EmpData Match Index'!$A$1:$A$51)</f>
        <v>Jeremy Compton</v>
      </c>
      <c r="C5" s="3"/>
      <c r="D5" s="3"/>
      <c r="E5" s="3"/>
      <c r="F5" s="3"/>
      <c r="G5" s="3"/>
      <c r="H5" s="4" t="s">
        <v>197</v>
      </c>
      <c r="I5" s="3" t="str">
        <f>_xlfn.XLOOKUP($H5,DeptData!$A$2:$K$2,DeptData!$A$3:$K$3)</f>
        <v>Operations</v>
      </c>
      <c r="J5" s="3"/>
    </row>
    <row r="6" spans="1:10" ht="15.6" x14ac:dyDescent="0.3">
      <c r="A6" s="3">
        <v>1001</v>
      </c>
      <c r="B6" s="3" t="str">
        <f>_xlfn.XLOOKUP($A6,'EmpData Match Index'!$C$1:$C$51,'EmpData Match Index'!$A$1:$A$51)</f>
        <v>Lori Dennis</v>
      </c>
      <c r="C6" s="3"/>
      <c r="D6" s="3"/>
      <c r="E6" s="3"/>
      <c r="F6" s="3"/>
      <c r="G6" s="3"/>
      <c r="H6" s="4" t="s">
        <v>195</v>
      </c>
      <c r="I6" s="3" t="str">
        <f>_xlfn.XLOOKUP($H6,DeptData!$A$2:$K$2,DeptData!$A$3:$K$3)</f>
        <v>IT</v>
      </c>
      <c r="J6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B958F-7B1A-49D1-A4CA-052A345A8E14}">
  <dimension ref="A1:C24"/>
  <sheetViews>
    <sheetView zoomScale="180" zoomScaleNormal="180" workbookViewId="0">
      <selection activeCell="A2" sqref="A2:C15"/>
    </sheetView>
  </sheetViews>
  <sheetFormatPr defaultRowHeight="14.4" x14ac:dyDescent="0.3"/>
  <cols>
    <col min="2" max="2" width="17" bestFit="1" customWidth="1"/>
  </cols>
  <sheetData>
    <row r="1" spans="1:3" x14ac:dyDescent="0.3">
      <c r="A1" t="s">
        <v>202</v>
      </c>
      <c r="B1" t="s">
        <v>203</v>
      </c>
      <c r="C1" t="s">
        <v>204</v>
      </c>
    </row>
    <row r="2" spans="1:3" x14ac:dyDescent="0.3">
      <c r="A2">
        <v>1</v>
      </c>
      <c r="B2" t="s">
        <v>205</v>
      </c>
      <c r="C2" s="8">
        <v>121</v>
      </c>
    </row>
    <row r="3" spans="1:3" x14ac:dyDescent="0.3">
      <c r="A3">
        <v>2</v>
      </c>
      <c r="B3" t="s">
        <v>206</v>
      </c>
      <c r="C3" s="8">
        <v>296</v>
      </c>
    </row>
    <row r="4" spans="1:3" x14ac:dyDescent="0.3">
      <c r="A4">
        <v>3</v>
      </c>
      <c r="B4" t="s">
        <v>207</v>
      </c>
      <c r="C4" s="8">
        <v>166</v>
      </c>
    </row>
    <row r="5" spans="1:3" x14ac:dyDescent="0.3">
      <c r="A5">
        <v>4</v>
      </c>
      <c r="B5" t="s">
        <v>208</v>
      </c>
      <c r="C5" s="8">
        <v>100</v>
      </c>
    </row>
    <row r="6" spans="1:3" x14ac:dyDescent="0.3">
      <c r="A6">
        <v>5</v>
      </c>
      <c r="B6" t="s">
        <v>209</v>
      </c>
      <c r="C6" s="8">
        <v>234</v>
      </c>
    </row>
    <row r="7" spans="1:3" x14ac:dyDescent="0.3">
      <c r="A7">
        <v>6</v>
      </c>
      <c r="B7" t="s">
        <v>211</v>
      </c>
      <c r="C7" s="8">
        <v>106</v>
      </c>
    </row>
    <row r="8" spans="1:3" x14ac:dyDescent="0.3">
      <c r="A8">
        <v>7</v>
      </c>
      <c r="B8" t="s">
        <v>210</v>
      </c>
      <c r="C8" s="8">
        <v>258</v>
      </c>
    </row>
    <row r="9" spans="1:3" x14ac:dyDescent="0.3">
      <c r="A9">
        <v>8</v>
      </c>
      <c r="B9" t="s">
        <v>212</v>
      </c>
      <c r="C9" s="8">
        <v>241</v>
      </c>
    </row>
    <row r="10" spans="1:3" x14ac:dyDescent="0.3">
      <c r="A10">
        <v>9</v>
      </c>
      <c r="B10" t="s">
        <v>213</v>
      </c>
      <c r="C10" s="8">
        <v>210</v>
      </c>
    </row>
    <row r="11" spans="1:3" x14ac:dyDescent="0.3">
      <c r="A11">
        <v>10</v>
      </c>
      <c r="B11" t="s">
        <v>214</v>
      </c>
      <c r="C11" s="8">
        <v>105</v>
      </c>
    </row>
    <row r="12" spans="1:3" x14ac:dyDescent="0.3">
      <c r="A12">
        <v>11</v>
      </c>
      <c r="B12" t="s">
        <v>215</v>
      </c>
      <c r="C12" s="8">
        <v>176</v>
      </c>
    </row>
    <row r="13" spans="1:3" x14ac:dyDescent="0.3">
      <c r="A13">
        <v>12</v>
      </c>
      <c r="B13" t="s">
        <v>216</v>
      </c>
      <c r="C13" s="8">
        <v>254</v>
      </c>
    </row>
    <row r="14" spans="1:3" x14ac:dyDescent="0.3">
      <c r="A14">
        <v>13</v>
      </c>
      <c r="B14" t="s">
        <v>217</v>
      </c>
      <c r="C14" s="8">
        <v>139</v>
      </c>
    </row>
    <row r="15" spans="1:3" x14ac:dyDescent="0.3">
      <c r="A15">
        <v>14</v>
      </c>
      <c r="B15" t="s">
        <v>218</v>
      </c>
      <c r="C15" s="8">
        <v>292</v>
      </c>
    </row>
    <row r="16" spans="1:3" x14ac:dyDescent="0.3">
      <c r="A16">
        <v>15</v>
      </c>
    </row>
    <row r="17" spans="1:1" x14ac:dyDescent="0.3">
      <c r="A17">
        <v>16</v>
      </c>
    </row>
    <row r="18" spans="1:1" x14ac:dyDescent="0.3">
      <c r="A18">
        <v>17</v>
      </c>
    </row>
    <row r="19" spans="1:1" x14ac:dyDescent="0.3">
      <c r="A19">
        <v>18</v>
      </c>
    </row>
    <row r="20" spans="1:1" x14ac:dyDescent="0.3">
      <c r="A20">
        <v>19</v>
      </c>
    </row>
    <row r="21" spans="1:1" x14ac:dyDescent="0.3">
      <c r="A21">
        <v>20</v>
      </c>
    </row>
    <row r="22" spans="1:1" x14ac:dyDescent="0.3">
      <c r="A22">
        <v>21</v>
      </c>
    </row>
    <row r="23" spans="1:1" x14ac:dyDescent="0.3">
      <c r="A23">
        <v>22</v>
      </c>
    </row>
    <row r="24" spans="1:1" x14ac:dyDescent="0.3">
      <c r="A24">
        <v>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07E5E-2A10-4860-A1A3-855FA71661DE}">
  <dimension ref="A1:E17"/>
  <sheetViews>
    <sheetView zoomScale="150" zoomScaleNormal="150" workbookViewId="0">
      <selection activeCell="C2" sqref="C2:C17"/>
    </sheetView>
  </sheetViews>
  <sheetFormatPr defaultRowHeight="14.4" x14ac:dyDescent="0.3"/>
  <cols>
    <col min="2" max="2" width="17.21875" bestFit="1" customWidth="1"/>
    <col min="4" max="4" width="9.77734375" bestFit="1" customWidth="1"/>
    <col min="5" max="5" width="11.6640625" bestFit="1" customWidth="1"/>
  </cols>
  <sheetData>
    <row r="1" spans="1:5" x14ac:dyDescent="0.3">
      <c r="A1" s="2" t="s">
        <v>203</v>
      </c>
      <c r="B1" s="2" t="s">
        <v>221</v>
      </c>
      <c r="C1" s="2" t="s">
        <v>204</v>
      </c>
      <c r="D1" s="2" t="s">
        <v>219</v>
      </c>
      <c r="E1" s="2" t="s">
        <v>220</v>
      </c>
    </row>
    <row r="2" spans="1:5" x14ac:dyDescent="0.3">
      <c r="A2" s="2">
        <v>1</v>
      </c>
      <c r="B2" s="2" t="str">
        <f>VLOOKUP(A2,PRICES!$A$1:$C$15,2,FALSE)</f>
        <v>Keyboard</v>
      </c>
      <c r="C2" s="2">
        <f>VLOOKUP(A2,PRICES!$A$1:$C$15,3)</f>
        <v>121</v>
      </c>
      <c r="D2" s="2">
        <v>4</v>
      </c>
      <c r="E2" s="2">
        <f>C2*D2</f>
        <v>484</v>
      </c>
    </row>
    <row r="3" spans="1:5" x14ac:dyDescent="0.3">
      <c r="A3" s="2">
        <v>5</v>
      </c>
      <c r="B3" s="2" t="str">
        <f>VLOOKUP(A3,PRICES!$A$1:$C$15,2,FALSE)</f>
        <v>Headphones</v>
      </c>
      <c r="C3" s="2">
        <f>VLOOKUP(A3,PRICES!$A$1:$C$15,3)</f>
        <v>234</v>
      </c>
      <c r="D3" s="2">
        <v>6</v>
      </c>
      <c r="E3" s="2">
        <f t="shared" ref="E3:E17" si="0">C3*D3</f>
        <v>1404</v>
      </c>
    </row>
    <row r="4" spans="1:5" x14ac:dyDescent="0.3">
      <c r="A4" s="2">
        <v>10</v>
      </c>
      <c r="B4" s="2" t="str">
        <f>VLOOKUP(A4,PRICES!$A$1:$C$15,2,FALSE)</f>
        <v>Router</v>
      </c>
      <c r="C4" s="2">
        <f>VLOOKUP(A4,PRICES!$A$1:$C$15,3)</f>
        <v>105</v>
      </c>
      <c r="D4" s="2"/>
      <c r="E4" s="2">
        <f t="shared" si="0"/>
        <v>0</v>
      </c>
    </row>
    <row r="5" spans="1:5" x14ac:dyDescent="0.3">
      <c r="A5" s="2">
        <v>12</v>
      </c>
      <c r="B5" s="2" t="str">
        <f>VLOOKUP(A5,PRICES!$A$1:$C$15,2,FALSE)</f>
        <v>Motherboard</v>
      </c>
      <c r="C5" s="2">
        <f>VLOOKUP(A5,PRICES!$A$1:$C$15,3)</f>
        <v>254</v>
      </c>
      <c r="D5" s="2"/>
      <c r="E5" s="2">
        <f t="shared" si="0"/>
        <v>0</v>
      </c>
    </row>
    <row r="6" spans="1:5" x14ac:dyDescent="0.3">
      <c r="A6" s="2">
        <v>6</v>
      </c>
      <c r="B6" s="2" t="str">
        <f>VLOOKUP(A6,PRICES!$A$1:$C$15,2,FALSE)</f>
        <v>HDD</v>
      </c>
      <c r="C6" s="2">
        <f>VLOOKUP(A6,PRICES!$A$1:$C$15,3)</f>
        <v>106</v>
      </c>
      <c r="D6" s="2"/>
      <c r="E6" s="2">
        <f t="shared" si="0"/>
        <v>0</v>
      </c>
    </row>
    <row r="7" spans="1:5" x14ac:dyDescent="0.3">
      <c r="A7" s="2">
        <v>7</v>
      </c>
      <c r="B7" s="2" t="str">
        <f>VLOOKUP(A7,PRICES!$A$1:$C$15,2,FALSE)</f>
        <v>SDD</v>
      </c>
      <c r="C7" s="2">
        <f>VLOOKUP(A7,PRICES!$A$1:$C$15,3)</f>
        <v>258</v>
      </c>
      <c r="D7" s="2"/>
      <c r="E7" s="2">
        <f t="shared" si="0"/>
        <v>0</v>
      </c>
    </row>
    <row r="8" spans="1:5" x14ac:dyDescent="0.3">
      <c r="A8" s="2">
        <v>8</v>
      </c>
      <c r="B8" s="2" t="str">
        <f>VLOOKUP(A8,PRICES!$A$1:$C$15,2,FALSE)</f>
        <v>Webcam</v>
      </c>
      <c r="C8" s="2">
        <f>VLOOKUP(A8,PRICES!$A$1:$C$15,3)</f>
        <v>241</v>
      </c>
      <c r="D8" s="2"/>
      <c r="E8" s="2">
        <f t="shared" si="0"/>
        <v>0</v>
      </c>
    </row>
    <row r="9" spans="1:5" x14ac:dyDescent="0.3">
      <c r="A9" s="2">
        <v>9</v>
      </c>
      <c r="B9" s="2" t="str">
        <f>VLOOKUP(A9,PRICES!$A$1:$C$15,2,FALSE)</f>
        <v>External Hard Drive</v>
      </c>
      <c r="C9" s="2">
        <f>VLOOKUP(A9,PRICES!$A$1:$C$15,3)</f>
        <v>210</v>
      </c>
      <c r="D9" s="2"/>
      <c r="E9" s="2">
        <f t="shared" si="0"/>
        <v>0</v>
      </c>
    </row>
    <row r="10" spans="1:5" x14ac:dyDescent="0.3">
      <c r="A10" s="2">
        <v>9</v>
      </c>
      <c r="B10" s="2" t="str">
        <f>VLOOKUP(A10,PRICES!$A$1:$C$15,2,FALSE)</f>
        <v>External Hard Drive</v>
      </c>
      <c r="C10" s="2">
        <f>VLOOKUP(A10,PRICES!$A$1:$C$15,3)</f>
        <v>210</v>
      </c>
      <c r="D10" s="2"/>
      <c r="E10" s="2">
        <f t="shared" si="0"/>
        <v>0</v>
      </c>
    </row>
    <row r="11" spans="1:5" x14ac:dyDescent="0.3">
      <c r="A11" s="2">
        <v>1</v>
      </c>
      <c r="B11" s="2" t="str">
        <f>VLOOKUP(A11,PRICES!$A$1:$C$15,2,FALSE)</f>
        <v>Keyboard</v>
      </c>
      <c r="C11" s="2">
        <f>VLOOKUP(A11,PRICES!$A$1:$C$15,3)</f>
        <v>121</v>
      </c>
      <c r="D11" s="2"/>
      <c r="E11" s="2">
        <f t="shared" si="0"/>
        <v>0</v>
      </c>
    </row>
    <row r="12" spans="1:5" x14ac:dyDescent="0.3">
      <c r="A12" s="2">
        <v>5</v>
      </c>
      <c r="B12" s="2" t="str">
        <f>VLOOKUP(A12,PRICES!$A$1:$C$15,2,FALSE)</f>
        <v>Headphones</v>
      </c>
      <c r="C12" s="2">
        <f>VLOOKUP(A12,PRICES!$A$1:$C$15,3)</f>
        <v>234</v>
      </c>
      <c r="D12" s="2"/>
      <c r="E12" s="2">
        <f t="shared" si="0"/>
        <v>0</v>
      </c>
    </row>
    <row r="13" spans="1:5" x14ac:dyDescent="0.3">
      <c r="A13" s="2">
        <v>8</v>
      </c>
      <c r="B13" s="2" t="str">
        <f>VLOOKUP(A13,PRICES!$A$1:$C$15,2,FALSE)</f>
        <v>Webcam</v>
      </c>
      <c r="C13" s="2">
        <f>VLOOKUP(A13,PRICES!$A$1:$C$15,3)</f>
        <v>241</v>
      </c>
      <c r="D13" s="2"/>
      <c r="E13" s="2">
        <f t="shared" si="0"/>
        <v>0</v>
      </c>
    </row>
    <row r="14" spans="1:5" x14ac:dyDescent="0.3">
      <c r="A14" s="2">
        <v>4</v>
      </c>
      <c r="B14" s="2" t="str">
        <f>VLOOKUP(A14,PRICES!$A$1:$C$15,2,FALSE)</f>
        <v>Speakers</v>
      </c>
      <c r="C14" s="2">
        <f>VLOOKUP(A14,PRICES!$A$1:$C$15,3)</f>
        <v>100</v>
      </c>
      <c r="D14" s="2"/>
      <c r="E14" s="2">
        <f t="shared" si="0"/>
        <v>0</v>
      </c>
    </row>
    <row r="15" spans="1:5" x14ac:dyDescent="0.3">
      <c r="A15" s="2">
        <v>3</v>
      </c>
      <c r="B15" s="2" t="str">
        <f>VLOOKUP(A15,PRICES!$A$1:$C$15,2,FALSE)</f>
        <v>USB Flash Drive</v>
      </c>
      <c r="C15" s="2">
        <f>VLOOKUP(A15,PRICES!$A$1:$C$15,3)</f>
        <v>166</v>
      </c>
      <c r="D15" s="2"/>
      <c r="E15" s="2">
        <f t="shared" si="0"/>
        <v>0</v>
      </c>
    </row>
    <row r="16" spans="1:5" x14ac:dyDescent="0.3">
      <c r="A16" s="2">
        <v>1</v>
      </c>
      <c r="B16" s="2" t="str">
        <f>VLOOKUP(A16,PRICES!$A$1:$C$15,2,FALSE)</f>
        <v>Keyboard</v>
      </c>
      <c r="C16" s="2">
        <f>VLOOKUP(A16,PRICES!$A$1:$C$15,3)</f>
        <v>121</v>
      </c>
      <c r="D16" s="2"/>
      <c r="E16" s="2">
        <f t="shared" si="0"/>
        <v>0</v>
      </c>
    </row>
    <row r="17" spans="1:5" x14ac:dyDescent="0.3">
      <c r="A17" s="2">
        <v>2</v>
      </c>
      <c r="B17" s="2" t="str">
        <f>VLOOKUP(A17,PRICES!$A$1:$C$15,2,FALSE)</f>
        <v>Monitor</v>
      </c>
      <c r="C17" s="2">
        <f>VLOOKUP(A17,PRICES!$A$1:$C$15,3)</f>
        <v>296</v>
      </c>
      <c r="D17" s="2"/>
      <c r="E17" s="2">
        <f t="shared" si="0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8C3D1-BBB7-4C66-AABD-36DB736F8394}">
  <dimension ref="B5:F10"/>
  <sheetViews>
    <sheetView workbookViewId="0">
      <selection activeCell="D6" sqref="D6"/>
    </sheetView>
  </sheetViews>
  <sheetFormatPr defaultRowHeight="14.4" x14ac:dyDescent="0.3"/>
  <cols>
    <col min="3" max="3" width="12.77734375" customWidth="1"/>
    <col min="4" max="4" width="13.5546875" customWidth="1"/>
    <col min="6" max="6" width="15.88671875" bestFit="1" customWidth="1"/>
  </cols>
  <sheetData>
    <row r="5" spans="2:6" x14ac:dyDescent="0.3">
      <c r="B5" s="1" t="s">
        <v>0</v>
      </c>
      <c r="C5" s="1" t="s">
        <v>224</v>
      </c>
      <c r="D5" s="1" t="s">
        <v>225</v>
      </c>
      <c r="F5" s="1" t="s">
        <v>226</v>
      </c>
    </row>
    <row r="6" spans="2:6" ht="15.6" x14ac:dyDescent="0.3">
      <c r="B6" s="3">
        <v>1073</v>
      </c>
      <c r="C6" s="2">
        <f>MATCH($B6,EmpData!$A$2:$A$51,0)</f>
        <v>39</v>
      </c>
      <c r="D6" s="2">
        <f>INDEX(EmpData!A1:G51,7,4)</f>
        <v>5750120870</v>
      </c>
      <c r="F6" s="2" t="str">
        <f>INDEX('EmpData Match Index'!$A$1:$A$51,MATCH($B6,'EmpData Match Index'!$C$1:$C$51,0))</f>
        <v>Stephanie Chen</v>
      </c>
    </row>
    <row r="7" spans="2:6" ht="15.6" x14ac:dyDescent="0.3">
      <c r="B7" s="3">
        <v>1090</v>
      </c>
      <c r="C7" s="2">
        <f>MATCH($B7,EmpData!$A$2:$A$51,0)</f>
        <v>46</v>
      </c>
      <c r="D7" s="2"/>
      <c r="F7" s="2" t="str">
        <f>INDEX('EmpData Match Index'!$A$1:$A$51,MATCH($B7,'EmpData Match Index'!$C$1:$C$51,0))</f>
        <v>Natalie Torres</v>
      </c>
    </row>
    <row r="8" spans="2:6" ht="15.6" x14ac:dyDescent="0.3">
      <c r="B8" s="3">
        <v>1002</v>
      </c>
      <c r="C8" s="2">
        <f>MATCH($B8,EmpData!$A$2:$A$51,0)</f>
        <v>3</v>
      </c>
      <c r="D8" s="2"/>
      <c r="F8" s="2" t="str">
        <f>INDEX('EmpData Match Index'!$A$1:$A$51,MATCH($B8,'EmpData Match Index'!$C$1:$C$51,0))</f>
        <v>Brett Barnett</v>
      </c>
    </row>
    <row r="9" spans="2:6" ht="15.6" x14ac:dyDescent="0.3">
      <c r="B9" s="3">
        <v>1004</v>
      </c>
      <c r="C9" s="2">
        <f>MATCH($B9,EmpData!$A$2:$A$51,0)</f>
        <v>5</v>
      </c>
      <c r="D9" s="2"/>
      <c r="F9" s="2" t="str">
        <f>INDEX('EmpData Match Index'!$A$1:$A$51,MATCH($B9,'EmpData Match Index'!$C$1:$C$51,0))</f>
        <v>Jeremy Compton</v>
      </c>
    </row>
    <row r="10" spans="2:6" ht="15.6" x14ac:dyDescent="0.3">
      <c r="B10" s="3">
        <v>1001</v>
      </c>
      <c r="C10" s="2">
        <f>MATCH($B10,EmpData!$A$2:$A$51,0)</f>
        <v>2</v>
      </c>
      <c r="D10" s="2"/>
      <c r="F10" s="2" t="str">
        <f>INDEX('EmpData Match Index'!$A$1:$A$51,MATCH($B10,'EmpData Match Index'!$C$1:$C$51,0))</f>
        <v>Lori Dennis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0655B-BA23-4ECB-9F36-D73FFEFBC2D5}">
  <dimension ref="A1:F51"/>
  <sheetViews>
    <sheetView workbookViewId="0">
      <selection activeCell="B17" sqref="B17"/>
    </sheetView>
  </sheetViews>
  <sheetFormatPr defaultRowHeight="14.4" x14ac:dyDescent="0.3"/>
  <cols>
    <col min="1" max="1" width="25.88671875" bestFit="1" customWidth="1"/>
    <col min="2" max="2" width="34.5546875" bestFit="1" customWidth="1"/>
    <col min="4" max="4" width="11.5546875" customWidth="1"/>
    <col min="5" max="5" width="22" bestFit="1" customWidth="1"/>
    <col min="6" max="6" width="12.33203125" bestFit="1" customWidth="1"/>
  </cols>
  <sheetData>
    <row r="1" spans="1:6" ht="25.2" customHeight="1" x14ac:dyDescent="0.3">
      <c r="A1" s="1" t="s">
        <v>1</v>
      </c>
      <c r="B1" s="1" t="s">
        <v>2</v>
      </c>
      <c r="C1" s="1" t="s">
        <v>0</v>
      </c>
      <c r="D1" s="1" t="s">
        <v>4</v>
      </c>
      <c r="E1" s="1" t="s">
        <v>5</v>
      </c>
      <c r="F1" s="1" t="s">
        <v>6</v>
      </c>
    </row>
    <row r="2" spans="1:6" ht="15.6" x14ac:dyDescent="0.3">
      <c r="A2" s="3" t="s">
        <v>7</v>
      </c>
      <c r="B2" s="3" t="s">
        <v>8</v>
      </c>
      <c r="C2" s="3">
        <v>1000</v>
      </c>
      <c r="D2" s="9">
        <v>42518</v>
      </c>
      <c r="E2" s="3" t="s">
        <v>10</v>
      </c>
      <c r="F2" s="7">
        <v>51503.6</v>
      </c>
    </row>
    <row r="3" spans="1:6" ht="15.6" x14ac:dyDescent="0.3">
      <c r="A3" s="3" t="s">
        <v>11</v>
      </c>
      <c r="B3" s="3" t="s">
        <v>12</v>
      </c>
      <c r="C3" s="3">
        <v>1001</v>
      </c>
      <c r="D3" s="9">
        <v>42519</v>
      </c>
      <c r="E3" s="3" t="s">
        <v>14</v>
      </c>
      <c r="F3" s="7">
        <v>71028.95</v>
      </c>
    </row>
    <row r="4" spans="1:6" ht="15.6" x14ac:dyDescent="0.3">
      <c r="A4" s="3" t="s">
        <v>15</v>
      </c>
      <c r="B4" s="3" t="s">
        <v>16</v>
      </c>
      <c r="C4" s="3">
        <v>1002</v>
      </c>
      <c r="D4" s="9">
        <v>42520</v>
      </c>
      <c r="E4" s="3" t="s">
        <v>18</v>
      </c>
      <c r="F4" s="7">
        <v>84380.84</v>
      </c>
    </row>
    <row r="5" spans="1:6" ht="15.6" x14ac:dyDescent="0.3">
      <c r="A5" s="3" t="s">
        <v>19</v>
      </c>
      <c r="B5" s="3" t="s">
        <v>20</v>
      </c>
      <c r="C5" s="3">
        <v>1003</v>
      </c>
      <c r="D5" s="9">
        <v>42521</v>
      </c>
      <c r="E5" s="3" t="s">
        <v>22</v>
      </c>
      <c r="F5" s="7">
        <v>54556.39</v>
      </c>
    </row>
    <row r="6" spans="1:6" ht="15.6" x14ac:dyDescent="0.3">
      <c r="A6" s="3" t="s">
        <v>23</v>
      </c>
      <c r="B6" s="3" t="s">
        <v>24</v>
      </c>
      <c r="C6" s="3">
        <v>1004</v>
      </c>
      <c r="D6" s="9">
        <v>42522</v>
      </c>
      <c r="E6" s="3" t="s">
        <v>26</v>
      </c>
      <c r="F6" s="7">
        <v>71006.47</v>
      </c>
    </row>
    <row r="7" spans="1:6" ht="15.6" x14ac:dyDescent="0.3">
      <c r="A7" s="3" t="s">
        <v>27</v>
      </c>
      <c r="B7" s="3" t="s">
        <v>28</v>
      </c>
      <c r="C7" s="3">
        <v>1008</v>
      </c>
      <c r="D7" s="9">
        <v>42523</v>
      </c>
      <c r="E7" s="3" t="s">
        <v>29</v>
      </c>
      <c r="F7" s="7">
        <v>47032.68</v>
      </c>
    </row>
    <row r="8" spans="1:6" ht="15.6" x14ac:dyDescent="0.3">
      <c r="A8" s="3" t="s">
        <v>30</v>
      </c>
      <c r="B8" s="3" t="s">
        <v>31</v>
      </c>
      <c r="C8" s="3">
        <v>1009</v>
      </c>
      <c r="D8" s="9">
        <v>42524</v>
      </c>
      <c r="E8" s="3" t="s">
        <v>10</v>
      </c>
      <c r="F8" s="7">
        <v>98250.34</v>
      </c>
    </row>
    <row r="9" spans="1:6" ht="15.6" x14ac:dyDescent="0.3">
      <c r="A9" s="3" t="s">
        <v>33</v>
      </c>
      <c r="B9" s="3" t="s">
        <v>34</v>
      </c>
      <c r="C9" s="3">
        <v>1014</v>
      </c>
      <c r="D9" s="9">
        <v>42525</v>
      </c>
      <c r="E9" s="3" t="s">
        <v>10</v>
      </c>
      <c r="F9" s="7">
        <v>39467.800000000003</v>
      </c>
    </row>
    <row r="10" spans="1:6" ht="15.6" x14ac:dyDescent="0.3">
      <c r="A10" s="3" t="s">
        <v>36</v>
      </c>
      <c r="B10" s="3" t="s">
        <v>37</v>
      </c>
      <c r="C10" s="3">
        <v>1015</v>
      </c>
      <c r="D10" s="9">
        <v>42526</v>
      </c>
      <c r="E10" s="3" t="s">
        <v>26</v>
      </c>
      <c r="F10" s="7">
        <v>40830.65</v>
      </c>
    </row>
    <row r="11" spans="1:6" ht="15.6" x14ac:dyDescent="0.3">
      <c r="A11" s="3" t="s">
        <v>39</v>
      </c>
      <c r="B11" s="3" t="s">
        <v>40</v>
      </c>
      <c r="C11" s="3">
        <v>1018</v>
      </c>
      <c r="D11" s="9">
        <v>42527</v>
      </c>
      <c r="E11" s="3" t="s">
        <v>42</v>
      </c>
      <c r="F11" s="7">
        <v>65548.960000000006</v>
      </c>
    </row>
    <row r="12" spans="1:6" ht="15.6" x14ac:dyDescent="0.3">
      <c r="A12" s="3" t="s">
        <v>43</v>
      </c>
      <c r="B12" s="3" t="s">
        <v>44</v>
      </c>
      <c r="C12" s="3">
        <v>1019</v>
      </c>
      <c r="D12" s="9">
        <v>42528</v>
      </c>
      <c r="E12" s="3" t="s">
        <v>22</v>
      </c>
      <c r="F12" s="7">
        <v>54069.49</v>
      </c>
    </row>
    <row r="13" spans="1:6" ht="15.6" x14ac:dyDescent="0.3">
      <c r="A13" s="3" t="s">
        <v>46</v>
      </c>
      <c r="B13" s="3" t="s">
        <v>47</v>
      </c>
      <c r="C13" s="3">
        <v>1020</v>
      </c>
      <c r="D13" s="9">
        <v>42529</v>
      </c>
      <c r="E13" s="3" t="s">
        <v>49</v>
      </c>
      <c r="F13" s="7">
        <v>45919.05</v>
      </c>
    </row>
    <row r="14" spans="1:6" ht="15.6" x14ac:dyDescent="0.3">
      <c r="A14" s="3" t="s">
        <v>50</v>
      </c>
      <c r="B14" s="3" t="s">
        <v>51</v>
      </c>
      <c r="C14" s="3">
        <v>1021</v>
      </c>
      <c r="D14" s="9">
        <v>42530</v>
      </c>
      <c r="E14" s="3" t="s">
        <v>14</v>
      </c>
      <c r="F14" s="7">
        <v>96215.3</v>
      </c>
    </row>
    <row r="15" spans="1:6" ht="15.6" x14ac:dyDescent="0.3">
      <c r="A15" s="3" t="s">
        <v>53</v>
      </c>
      <c r="B15" s="3" t="s">
        <v>54</v>
      </c>
      <c r="C15" s="3">
        <v>1022</v>
      </c>
      <c r="D15" s="9">
        <v>42531</v>
      </c>
      <c r="E15" s="3" t="s">
        <v>56</v>
      </c>
      <c r="F15" s="7">
        <v>70534.429999999993</v>
      </c>
    </row>
    <row r="16" spans="1:6" ht="15.6" x14ac:dyDescent="0.3">
      <c r="A16" s="3" t="s">
        <v>57</v>
      </c>
      <c r="B16" s="3" t="s">
        <v>58</v>
      </c>
      <c r="C16" s="3">
        <v>1023</v>
      </c>
      <c r="D16" s="9">
        <v>42532</v>
      </c>
      <c r="E16" s="3" t="s">
        <v>18</v>
      </c>
      <c r="F16" s="7">
        <v>97075.27</v>
      </c>
    </row>
    <row r="17" spans="1:6" ht="15.6" x14ac:dyDescent="0.3">
      <c r="A17" s="3" t="s">
        <v>60</v>
      </c>
      <c r="B17" s="3" t="s">
        <v>61</v>
      </c>
      <c r="C17" s="3">
        <v>1025</v>
      </c>
      <c r="D17" s="9">
        <v>42533</v>
      </c>
      <c r="E17" s="3" t="s">
        <v>63</v>
      </c>
      <c r="F17" s="7">
        <v>63630.27</v>
      </c>
    </row>
    <row r="18" spans="1:6" ht="15.6" x14ac:dyDescent="0.3">
      <c r="A18" s="3" t="s">
        <v>64</v>
      </c>
      <c r="B18" s="3" t="s">
        <v>65</v>
      </c>
      <c r="C18" s="3">
        <v>1026</v>
      </c>
      <c r="D18" s="9">
        <v>42534</v>
      </c>
      <c r="E18" s="3" t="s">
        <v>29</v>
      </c>
      <c r="F18" s="7">
        <v>85732.87</v>
      </c>
    </row>
    <row r="19" spans="1:6" ht="15.6" x14ac:dyDescent="0.3">
      <c r="A19" s="3" t="s">
        <v>67</v>
      </c>
      <c r="B19" s="3" t="s">
        <v>68</v>
      </c>
      <c r="C19" s="3">
        <v>1027</v>
      </c>
      <c r="D19" s="9">
        <v>42535</v>
      </c>
      <c r="E19" s="3" t="s">
        <v>10</v>
      </c>
      <c r="F19" s="7">
        <v>80766.539999999994</v>
      </c>
    </row>
    <row r="20" spans="1:6" ht="15.6" x14ac:dyDescent="0.3">
      <c r="A20" s="3" t="s">
        <v>70</v>
      </c>
      <c r="B20" s="3" t="s">
        <v>71</v>
      </c>
      <c r="C20" s="3">
        <v>1033</v>
      </c>
      <c r="D20" s="9">
        <v>42536</v>
      </c>
      <c r="E20" s="3" t="s">
        <v>49</v>
      </c>
      <c r="F20" s="7">
        <v>49057.87</v>
      </c>
    </row>
    <row r="21" spans="1:6" ht="15.6" x14ac:dyDescent="0.3">
      <c r="A21" s="3" t="s">
        <v>73</v>
      </c>
      <c r="B21" s="3" t="s">
        <v>74</v>
      </c>
      <c r="C21" s="3">
        <v>1037</v>
      </c>
      <c r="D21" s="9">
        <v>42537</v>
      </c>
      <c r="E21" s="3" t="s">
        <v>76</v>
      </c>
      <c r="F21" s="7">
        <v>99990.36</v>
      </c>
    </row>
    <row r="22" spans="1:6" ht="15.6" x14ac:dyDescent="0.3">
      <c r="A22" s="3" t="s">
        <v>77</v>
      </c>
      <c r="B22" s="3" t="s">
        <v>78</v>
      </c>
      <c r="C22" s="3">
        <v>1039</v>
      </c>
      <c r="D22" s="9">
        <v>42538</v>
      </c>
      <c r="E22" s="3" t="s">
        <v>49</v>
      </c>
      <c r="F22" s="7">
        <v>60700.05</v>
      </c>
    </row>
    <row r="23" spans="1:6" ht="15.6" x14ac:dyDescent="0.3">
      <c r="A23" s="3" t="s">
        <v>80</v>
      </c>
      <c r="B23" s="3" t="s">
        <v>81</v>
      </c>
      <c r="C23" s="3">
        <v>1042</v>
      </c>
      <c r="D23" s="9">
        <v>42539</v>
      </c>
      <c r="E23" s="3" t="s">
        <v>49</v>
      </c>
      <c r="F23" s="7">
        <v>94806.03</v>
      </c>
    </row>
    <row r="24" spans="1:6" ht="15.6" x14ac:dyDescent="0.3">
      <c r="A24" s="3" t="s">
        <v>83</v>
      </c>
      <c r="B24" s="3" t="s">
        <v>84</v>
      </c>
      <c r="C24" s="3">
        <v>1043</v>
      </c>
      <c r="D24" s="9">
        <v>42540</v>
      </c>
      <c r="E24" s="3" t="s">
        <v>22</v>
      </c>
      <c r="F24" s="7">
        <v>66309.960000000006</v>
      </c>
    </row>
    <row r="25" spans="1:6" ht="15.6" x14ac:dyDescent="0.3">
      <c r="A25" s="3" t="s">
        <v>86</v>
      </c>
      <c r="B25" s="3" t="s">
        <v>87</v>
      </c>
      <c r="C25" s="3">
        <v>1045</v>
      </c>
      <c r="D25" s="9">
        <v>42541</v>
      </c>
      <c r="E25" s="3" t="s">
        <v>89</v>
      </c>
      <c r="F25" s="7">
        <v>31386.52</v>
      </c>
    </row>
    <row r="26" spans="1:6" ht="15.6" x14ac:dyDescent="0.3">
      <c r="A26" s="3" t="s">
        <v>90</v>
      </c>
      <c r="B26" s="3" t="s">
        <v>91</v>
      </c>
      <c r="C26" s="3">
        <v>1047</v>
      </c>
      <c r="D26" s="9">
        <v>42542</v>
      </c>
      <c r="E26" s="3" t="s">
        <v>18</v>
      </c>
      <c r="F26" s="7">
        <v>47049.15</v>
      </c>
    </row>
    <row r="27" spans="1:6" ht="15.6" x14ac:dyDescent="0.3">
      <c r="A27" s="3" t="s">
        <v>93</v>
      </c>
      <c r="B27" s="3" t="s">
        <v>94</v>
      </c>
      <c r="C27" s="3">
        <v>1048</v>
      </c>
      <c r="D27" s="9">
        <v>42543</v>
      </c>
      <c r="E27" s="3" t="s">
        <v>96</v>
      </c>
      <c r="F27" s="7">
        <v>91820.160000000003</v>
      </c>
    </row>
    <row r="28" spans="1:6" ht="15.6" x14ac:dyDescent="0.3">
      <c r="A28" s="3" t="s">
        <v>97</v>
      </c>
      <c r="B28" s="3" t="s">
        <v>98</v>
      </c>
      <c r="C28" s="3">
        <v>1049</v>
      </c>
      <c r="D28" s="9">
        <v>42544</v>
      </c>
      <c r="E28" s="3" t="s">
        <v>22</v>
      </c>
      <c r="F28" s="7">
        <v>33397.839999999997</v>
      </c>
    </row>
    <row r="29" spans="1:6" ht="15.6" x14ac:dyDescent="0.3">
      <c r="A29" s="3" t="s">
        <v>100</v>
      </c>
      <c r="B29" s="3" t="s">
        <v>101</v>
      </c>
      <c r="C29" s="3">
        <v>1051</v>
      </c>
      <c r="D29" s="9">
        <v>42545</v>
      </c>
      <c r="E29" s="3" t="s">
        <v>18</v>
      </c>
      <c r="F29" s="7">
        <v>71467.53</v>
      </c>
    </row>
    <row r="30" spans="1:6" ht="15.6" x14ac:dyDescent="0.3">
      <c r="A30" s="3" t="s">
        <v>103</v>
      </c>
      <c r="B30" s="3" t="s">
        <v>104</v>
      </c>
      <c r="C30" s="3">
        <v>1053</v>
      </c>
      <c r="D30" s="9">
        <v>42546</v>
      </c>
      <c r="E30" s="3" t="s">
        <v>106</v>
      </c>
      <c r="F30" s="7">
        <v>48327.76</v>
      </c>
    </row>
    <row r="31" spans="1:6" ht="15.6" x14ac:dyDescent="0.3">
      <c r="A31" s="3" t="s">
        <v>107</v>
      </c>
      <c r="B31" s="3" t="s">
        <v>108</v>
      </c>
      <c r="C31" s="3">
        <v>1054</v>
      </c>
      <c r="D31" s="9">
        <v>42547</v>
      </c>
      <c r="E31" s="3" t="s">
        <v>63</v>
      </c>
      <c r="F31" s="7">
        <v>31228.77</v>
      </c>
    </row>
    <row r="32" spans="1:6" ht="15.6" x14ac:dyDescent="0.3">
      <c r="A32" s="3" t="s">
        <v>110</v>
      </c>
      <c r="B32" s="3" t="s">
        <v>111</v>
      </c>
      <c r="C32" s="3">
        <v>1058</v>
      </c>
      <c r="D32" s="9">
        <v>42548</v>
      </c>
      <c r="E32" s="3" t="s">
        <v>10</v>
      </c>
      <c r="F32" s="7">
        <v>55576.49</v>
      </c>
    </row>
    <row r="33" spans="1:6" ht="15.6" x14ac:dyDescent="0.3">
      <c r="A33" s="3" t="s">
        <v>113</v>
      </c>
      <c r="B33" s="3" t="s">
        <v>114</v>
      </c>
      <c r="C33" s="3">
        <v>1061</v>
      </c>
      <c r="D33" s="9">
        <v>42549</v>
      </c>
      <c r="E33" s="3" t="s">
        <v>14</v>
      </c>
      <c r="F33" s="7">
        <v>76336.11</v>
      </c>
    </row>
    <row r="34" spans="1:6" ht="15.6" x14ac:dyDescent="0.3">
      <c r="A34" s="3" t="s">
        <v>116</v>
      </c>
      <c r="B34" s="3" t="s">
        <v>117</v>
      </c>
      <c r="C34" s="3">
        <v>1063</v>
      </c>
      <c r="D34" s="9">
        <v>42550</v>
      </c>
      <c r="E34" s="3" t="s">
        <v>10</v>
      </c>
      <c r="F34" s="7">
        <v>92362.17</v>
      </c>
    </row>
    <row r="35" spans="1:6" ht="15.6" x14ac:dyDescent="0.3">
      <c r="A35" s="3" t="s">
        <v>119</v>
      </c>
      <c r="B35" s="3" t="s">
        <v>120</v>
      </c>
      <c r="C35" s="3">
        <v>1064</v>
      </c>
      <c r="D35" s="9">
        <v>42551</v>
      </c>
      <c r="E35" s="3" t="s">
        <v>96</v>
      </c>
      <c r="F35" s="7">
        <v>64235.03</v>
      </c>
    </row>
    <row r="36" spans="1:6" ht="15.6" x14ac:dyDescent="0.3">
      <c r="A36" s="3" t="s">
        <v>122</v>
      </c>
      <c r="B36" s="3" t="s">
        <v>123</v>
      </c>
      <c r="C36" s="3">
        <v>1067</v>
      </c>
      <c r="D36" s="9">
        <v>42552</v>
      </c>
      <c r="E36" s="3" t="s">
        <v>76</v>
      </c>
      <c r="F36" s="7">
        <v>84991.679999999993</v>
      </c>
    </row>
    <row r="37" spans="1:6" ht="15.6" x14ac:dyDescent="0.3">
      <c r="A37" s="3" t="s">
        <v>125</v>
      </c>
      <c r="B37" s="3" t="s">
        <v>126</v>
      </c>
      <c r="C37" s="3">
        <v>1068</v>
      </c>
      <c r="D37" s="9">
        <v>42553</v>
      </c>
      <c r="E37" s="3" t="s">
        <v>26</v>
      </c>
      <c r="F37" s="7">
        <v>53124.43</v>
      </c>
    </row>
    <row r="38" spans="1:6" ht="15.6" x14ac:dyDescent="0.3">
      <c r="A38" s="3" t="s">
        <v>128</v>
      </c>
      <c r="B38" s="3" t="s">
        <v>129</v>
      </c>
      <c r="C38" s="3">
        <v>1069</v>
      </c>
      <c r="D38" s="9">
        <v>42554</v>
      </c>
      <c r="E38" s="3" t="s">
        <v>76</v>
      </c>
      <c r="F38" s="7">
        <v>37929.370000000003</v>
      </c>
    </row>
    <row r="39" spans="1:6" ht="15.6" x14ac:dyDescent="0.3">
      <c r="A39" s="3" t="s">
        <v>131</v>
      </c>
      <c r="B39" s="3" t="s">
        <v>132</v>
      </c>
      <c r="C39" s="3">
        <v>1071</v>
      </c>
      <c r="D39" s="9">
        <v>42555</v>
      </c>
      <c r="E39" s="3" t="s">
        <v>89</v>
      </c>
      <c r="F39" s="7">
        <v>72423.100000000006</v>
      </c>
    </row>
    <row r="40" spans="1:6" ht="15.6" x14ac:dyDescent="0.3">
      <c r="A40" s="3" t="s">
        <v>134</v>
      </c>
      <c r="B40" s="3" t="s">
        <v>135</v>
      </c>
      <c r="C40" s="3">
        <v>1073</v>
      </c>
      <c r="D40" s="9">
        <v>42556</v>
      </c>
      <c r="E40" s="3" t="s">
        <v>49</v>
      </c>
      <c r="F40" s="7">
        <v>59015.56</v>
      </c>
    </row>
    <row r="41" spans="1:6" ht="15.6" x14ac:dyDescent="0.3">
      <c r="A41" s="3" t="s">
        <v>137</v>
      </c>
      <c r="B41" s="3" t="s">
        <v>138</v>
      </c>
      <c r="C41" s="3">
        <v>1077</v>
      </c>
      <c r="D41" s="9">
        <v>42557</v>
      </c>
      <c r="E41" s="3" t="s">
        <v>63</v>
      </c>
      <c r="F41" s="7">
        <v>35252.300000000003</v>
      </c>
    </row>
    <row r="42" spans="1:6" ht="15.6" x14ac:dyDescent="0.3">
      <c r="A42" s="3" t="s">
        <v>140</v>
      </c>
      <c r="B42" s="3" t="s">
        <v>141</v>
      </c>
      <c r="C42" s="3">
        <v>1080</v>
      </c>
      <c r="D42" s="9">
        <v>42558</v>
      </c>
      <c r="E42" s="3" t="s">
        <v>18</v>
      </c>
      <c r="F42" s="7">
        <v>69907.14</v>
      </c>
    </row>
    <row r="43" spans="1:6" ht="15.6" x14ac:dyDescent="0.3">
      <c r="A43" s="3" t="s">
        <v>143</v>
      </c>
      <c r="B43" s="3" t="s">
        <v>144</v>
      </c>
      <c r="C43" s="3">
        <v>1083</v>
      </c>
      <c r="D43" s="9">
        <v>42559</v>
      </c>
      <c r="E43" s="3" t="s">
        <v>18</v>
      </c>
      <c r="F43" s="7">
        <v>67418.710000000006</v>
      </c>
    </row>
    <row r="44" spans="1:6" ht="15.6" x14ac:dyDescent="0.3">
      <c r="A44" s="3" t="s">
        <v>146</v>
      </c>
      <c r="B44" s="3" t="s">
        <v>147</v>
      </c>
      <c r="C44" s="3">
        <v>1084</v>
      </c>
      <c r="D44" s="9">
        <v>42560</v>
      </c>
      <c r="E44" s="3" t="s">
        <v>89</v>
      </c>
      <c r="F44" s="7">
        <v>32506.84</v>
      </c>
    </row>
    <row r="45" spans="1:6" ht="15.6" x14ac:dyDescent="0.3">
      <c r="A45" s="3" t="s">
        <v>149</v>
      </c>
      <c r="B45" s="3" t="s">
        <v>150</v>
      </c>
      <c r="C45" s="3">
        <v>1085</v>
      </c>
      <c r="D45" s="9">
        <v>42561</v>
      </c>
      <c r="E45" s="3" t="s">
        <v>106</v>
      </c>
      <c r="F45" s="7">
        <v>67967.72</v>
      </c>
    </row>
    <row r="46" spans="1:6" ht="15.6" x14ac:dyDescent="0.3">
      <c r="A46" s="3" t="s">
        <v>152</v>
      </c>
      <c r="B46" s="3" t="s">
        <v>153</v>
      </c>
      <c r="C46" s="3">
        <v>1087</v>
      </c>
      <c r="D46" s="9">
        <v>42562</v>
      </c>
      <c r="E46" s="3" t="s">
        <v>26</v>
      </c>
      <c r="F46" s="7">
        <v>43786.54</v>
      </c>
    </row>
    <row r="47" spans="1:6" ht="15.6" x14ac:dyDescent="0.3">
      <c r="A47" s="3" t="s">
        <v>155</v>
      </c>
      <c r="B47" s="3" t="s">
        <v>156</v>
      </c>
      <c r="C47" s="3">
        <v>1090</v>
      </c>
      <c r="D47" s="9">
        <v>42563</v>
      </c>
      <c r="E47" s="3" t="s">
        <v>49</v>
      </c>
      <c r="F47" s="7">
        <v>71860.59</v>
      </c>
    </row>
    <row r="48" spans="1:6" ht="15.6" x14ac:dyDescent="0.3">
      <c r="A48" s="3" t="s">
        <v>158</v>
      </c>
      <c r="B48" s="3" t="s">
        <v>159</v>
      </c>
      <c r="C48" s="3">
        <v>1093</v>
      </c>
      <c r="D48" s="9">
        <v>42564</v>
      </c>
      <c r="E48" s="3" t="s">
        <v>89</v>
      </c>
      <c r="F48" s="7">
        <v>97844.27</v>
      </c>
    </row>
    <row r="49" spans="1:6" ht="15.6" x14ac:dyDescent="0.3">
      <c r="A49" s="3" t="s">
        <v>161</v>
      </c>
      <c r="B49" s="3" t="s">
        <v>162</v>
      </c>
      <c r="C49" s="3">
        <v>1095</v>
      </c>
      <c r="D49" s="9">
        <v>42565</v>
      </c>
      <c r="E49" s="3" t="s">
        <v>76</v>
      </c>
      <c r="F49" s="7">
        <v>48587.82</v>
      </c>
    </row>
    <row r="50" spans="1:6" ht="15.6" x14ac:dyDescent="0.3">
      <c r="A50" s="3" t="s">
        <v>164</v>
      </c>
      <c r="B50" s="3" t="s">
        <v>165</v>
      </c>
      <c r="C50" s="3">
        <v>1097</v>
      </c>
      <c r="D50" s="9">
        <v>42566</v>
      </c>
      <c r="E50" s="3" t="s">
        <v>29</v>
      </c>
      <c r="F50" s="7">
        <v>41579.769999999997</v>
      </c>
    </row>
    <row r="51" spans="1:6" ht="15.6" x14ac:dyDescent="0.3">
      <c r="A51" s="3" t="s">
        <v>167</v>
      </c>
      <c r="B51" s="3" t="s">
        <v>168</v>
      </c>
      <c r="C51" s="3">
        <v>1098</v>
      </c>
      <c r="D51" s="9">
        <v>42567</v>
      </c>
      <c r="E51" s="3" t="s">
        <v>170</v>
      </c>
      <c r="F51" s="7">
        <v>84023.62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10044-5E63-46CA-86BB-CCCF8A102E96}">
  <dimension ref="A1:I51"/>
  <sheetViews>
    <sheetView topLeftCell="A4" workbookViewId="0">
      <selection activeCell="H14" sqref="H14"/>
    </sheetView>
  </sheetViews>
  <sheetFormatPr defaultRowHeight="14.4" x14ac:dyDescent="0.3"/>
  <cols>
    <col min="1" max="1" width="25.88671875" bestFit="1" customWidth="1"/>
    <col min="2" max="2" width="34.5546875" bestFit="1" customWidth="1"/>
    <col min="7" max="7" width="17.44140625" bestFit="1" customWidth="1"/>
    <col min="8" max="8" width="17.44140625" customWidth="1"/>
    <col min="9" max="9" width="25" customWidth="1"/>
  </cols>
  <sheetData>
    <row r="1" spans="1:9" x14ac:dyDescent="0.3">
      <c r="A1" s="1" t="s">
        <v>1</v>
      </c>
      <c r="B1" s="1" t="s">
        <v>2</v>
      </c>
    </row>
    <row r="2" spans="1:9" ht="15.6" x14ac:dyDescent="0.3">
      <c r="A2" s="3" t="s">
        <v>7</v>
      </c>
      <c r="B2" s="3" t="s">
        <v>8</v>
      </c>
    </row>
    <row r="3" spans="1:9" ht="15.6" x14ac:dyDescent="0.3">
      <c r="A3" s="3" t="s">
        <v>11</v>
      </c>
      <c r="B3" s="3" t="s">
        <v>12</v>
      </c>
    </row>
    <row r="4" spans="1:9" ht="15.6" x14ac:dyDescent="0.3">
      <c r="A4" s="3" t="s">
        <v>15</v>
      </c>
      <c r="B4" s="3" t="s">
        <v>16</v>
      </c>
    </row>
    <row r="5" spans="1:9" ht="15.6" x14ac:dyDescent="0.3">
      <c r="A5" s="3" t="s">
        <v>19</v>
      </c>
      <c r="B5" s="3" t="s">
        <v>20</v>
      </c>
      <c r="G5" s="1" t="s">
        <v>227</v>
      </c>
      <c r="H5" s="1" t="s">
        <v>1</v>
      </c>
      <c r="I5" s="1" t="s">
        <v>228</v>
      </c>
    </row>
    <row r="6" spans="1:9" ht="15.6" x14ac:dyDescent="0.3">
      <c r="A6" s="3" t="s">
        <v>23</v>
      </c>
      <c r="B6" s="3" t="s">
        <v>24</v>
      </c>
      <c r="G6" s="2" t="s">
        <v>229</v>
      </c>
      <c r="H6" s="2" t="str">
        <f>_xlfn.XLOOKUP($G6&amp;"*",$A$1:$A$51,$A$1:$A$51,,2)</f>
        <v>Kathy Booker</v>
      </c>
      <c r="I6" s="2"/>
    </row>
    <row r="7" spans="1:9" ht="15.6" x14ac:dyDescent="0.3">
      <c r="A7" s="3" t="s">
        <v>27</v>
      </c>
      <c r="B7" s="3" t="s">
        <v>28</v>
      </c>
      <c r="G7" s="2" t="s">
        <v>230</v>
      </c>
      <c r="H7" s="2" t="str">
        <f t="shared" ref="H7:H9" si="0">_xlfn.XLOOKUP($G7&amp;"*",$A$1:$A$51,$A$1:$A$51,,2)</f>
        <v>Phillip Edwards</v>
      </c>
      <c r="I7" s="2"/>
    </row>
    <row r="8" spans="1:9" ht="15.6" x14ac:dyDescent="0.3">
      <c r="A8" s="3" t="s">
        <v>30</v>
      </c>
      <c r="B8" s="3" t="s">
        <v>31</v>
      </c>
      <c r="G8" s="2" t="s">
        <v>231</v>
      </c>
      <c r="H8" s="2" t="str">
        <f t="shared" si="0"/>
        <v>Jessica Gray</v>
      </c>
      <c r="I8" s="2"/>
    </row>
    <row r="9" spans="1:9" ht="15.6" x14ac:dyDescent="0.3">
      <c r="A9" s="3" t="s">
        <v>33</v>
      </c>
      <c r="B9" s="3" t="s">
        <v>34</v>
      </c>
      <c r="G9" s="2" t="s">
        <v>232</v>
      </c>
      <c r="H9" s="2" t="str">
        <f t="shared" si="0"/>
        <v>Eric Ryan</v>
      </c>
      <c r="I9" s="2"/>
    </row>
    <row r="10" spans="1:9" ht="15.6" x14ac:dyDescent="0.3">
      <c r="A10" s="3" t="s">
        <v>36</v>
      </c>
      <c r="B10" s="3" t="s">
        <v>37</v>
      </c>
    </row>
    <row r="11" spans="1:9" ht="15.6" x14ac:dyDescent="0.3">
      <c r="A11" s="3" t="s">
        <v>39</v>
      </c>
      <c r="B11" s="3" t="s">
        <v>40</v>
      </c>
    </row>
    <row r="12" spans="1:9" ht="15.6" x14ac:dyDescent="0.3">
      <c r="A12" s="3" t="s">
        <v>43</v>
      </c>
      <c r="B12" s="3" t="s">
        <v>44</v>
      </c>
    </row>
    <row r="13" spans="1:9" ht="15.6" x14ac:dyDescent="0.3">
      <c r="A13" s="3" t="s">
        <v>46</v>
      </c>
      <c r="B13" s="3" t="s">
        <v>47</v>
      </c>
      <c r="G13" s="1" t="s">
        <v>227</v>
      </c>
      <c r="H13" s="1" t="s">
        <v>233</v>
      </c>
    </row>
    <row r="14" spans="1:9" ht="15.6" x14ac:dyDescent="0.3">
      <c r="A14" s="3" t="s">
        <v>50</v>
      </c>
      <c r="B14" s="3" t="s">
        <v>51</v>
      </c>
      <c r="G14" s="2" t="s">
        <v>232</v>
      </c>
      <c r="H14" s="2">
        <f>_xlfn.XMATCH($G14&amp;"*",$A$2:$A$51,2,-1)</f>
        <v>46</v>
      </c>
    </row>
    <row r="15" spans="1:9" ht="15.6" x14ac:dyDescent="0.3">
      <c r="A15" s="3" t="s">
        <v>53</v>
      </c>
      <c r="B15" s="3" t="s">
        <v>54</v>
      </c>
      <c r="G15" s="2" t="s">
        <v>230</v>
      </c>
      <c r="H15" s="2"/>
    </row>
    <row r="16" spans="1:9" ht="15.6" x14ac:dyDescent="0.3">
      <c r="A16" s="3" t="s">
        <v>57</v>
      </c>
      <c r="B16" s="3" t="s">
        <v>58</v>
      </c>
      <c r="G16" s="2" t="s">
        <v>231</v>
      </c>
      <c r="H16" s="2"/>
    </row>
    <row r="17" spans="1:8" ht="15.6" x14ac:dyDescent="0.3">
      <c r="A17" s="3" t="s">
        <v>60</v>
      </c>
      <c r="B17" s="3" t="s">
        <v>61</v>
      </c>
      <c r="G17" s="2" t="s">
        <v>235</v>
      </c>
      <c r="H17" s="2"/>
    </row>
    <row r="18" spans="1:8" ht="15.6" x14ac:dyDescent="0.3">
      <c r="A18" s="3" t="s">
        <v>64</v>
      </c>
      <c r="B18" s="3" t="s">
        <v>65</v>
      </c>
    </row>
    <row r="19" spans="1:8" ht="15.6" x14ac:dyDescent="0.3">
      <c r="A19" s="3" t="s">
        <v>67</v>
      </c>
      <c r="B19" s="3" t="s">
        <v>68</v>
      </c>
    </row>
    <row r="20" spans="1:8" ht="15.6" x14ac:dyDescent="0.3">
      <c r="A20" s="3" t="s">
        <v>70</v>
      </c>
      <c r="B20" s="3" t="s">
        <v>71</v>
      </c>
    </row>
    <row r="21" spans="1:8" ht="15.6" x14ac:dyDescent="0.3">
      <c r="A21" s="3" t="s">
        <v>73</v>
      </c>
      <c r="B21" s="3" t="s">
        <v>74</v>
      </c>
    </row>
    <row r="22" spans="1:8" ht="15.6" x14ac:dyDescent="0.3">
      <c r="A22" s="3" t="s">
        <v>77</v>
      </c>
      <c r="B22" s="3" t="s">
        <v>78</v>
      </c>
    </row>
    <row r="23" spans="1:8" ht="15.6" x14ac:dyDescent="0.3">
      <c r="A23" s="3" t="s">
        <v>80</v>
      </c>
      <c r="B23" s="3" t="s">
        <v>81</v>
      </c>
    </row>
    <row r="24" spans="1:8" ht="15.6" x14ac:dyDescent="0.3">
      <c r="A24" s="3" t="s">
        <v>83</v>
      </c>
      <c r="B24" s="3" t="s">
        <v>84</v>
      </c>
    </row>
    <row r="25" spans="1:8" ht="15.6" x14ac:dyDescent="0.3">
      <c r="A25" s="3" t="s">
        <v>86</v>
      </c>
      <c r="B25" s="3" t="s">
        <v>87</v>
      </c>
    </row>
    <row r="26" spans="1:8" ht="15.6" x14ac:dyDescent="0.3">
      <c r="A26" s="3" t="s">
        <v>90</v>
      </c>
      <c r="B26" s="3" t="s">
        <v>91</v>
      </c>
    </row>
    <row r="27" spans="1:8" ht="15.6" x14ac:dyDescent="0.3">
      <c r="A27" s="3" t="s">
        <v>93</v>
      </c>
      <c r="B27" s="3" t="s">
        <v>94</v>
      </c>
    </row>
    <row r="28" spans="1:8" ht="15.6" x14ac:dyDescent="0.3">
      <c r="A28" s="3" t="s">
        <v>97</v>
      </c>
      <c r="B28" s="3" t="s">
        <v>98</v>
      </c>
    </row>
    <row r="29" spans="1:8" ht="15.6" x14ac:dyDescent="0.3">
      <c r="A29" s="3" t="s">
        <v>100</v>
      </c>
      <c r="B29" s="3" t="s">
        <v>101</v>
      </c>
    </row>
    <row r="30" spans="1:8" ht="15.6" x14ac:dyDescent="0.3">
      <c r="A30" s="3" t="s">
        <v>103</v>
      </c>
      <c r="B30" s="3" t="s">
        <v>104</v>
      </c>
    </row>
    <row r="31" spans="1:8" ht="15.6" x14ac:dyDescent="0.3">
      <c r="A31" s="3" t="s">
        <v>107</v>
      </c>
      <c r="B31" s="3" t="s">
        <v>108</v>
      </c>
    </row>
    <row r="32" spans="1:8" ht="15.6" x14ac:dyDescent="0.3">
      <c r="A32" s="3" t="s">
        <v>110</v>
      </c>
      <c r="B32" s="3" t="s">
        <v>111</v>
      </c>
    </row>
    <row r="33" spans="1:2" ht="15.6" x14ac:dyDescent="0.3">
      <c r="A33" s="3" t="s">
        <v>113</v>
      </c>
      <c r="B33" s="3" t="s">
        <v>114</v>
      </c>
    </row>
    <row r="34" spans="1:2" ht="15.6" x14ac:dyDescent="0.3">
      <c r="A34" s="3" t="s">
        <v>116</v>
      </c>
      <c r="B34" s="3" t="s">
        <v>117</v>
      </c>
    </row>
    <row r="35" spans="1:2" ht="15.6" x14ac:dyDescent="0.3">
      <c r="A35" s="3" t="s">
        <v>119</v>
      </c>
      <c r="B35" s="3" t="s">
        <v>120</v>
      </c>
    </row>
    <row r="36" spans="1:2" ht="15.6" x14ac:dyDescent="0.3">
      <c r="A36" s="3" t="s">
        <v>122</v>
      </c>
      <c r="B36" s="3" t="s">
        <v>123</v>
      </c>
    </row>
    <row r="37" spans="1:2" ht="15.6" x14ac:dyDescent="0.3">
      <c r="A37" s="3" t="s">
        <v>125</v>
      </c>
      <c r="B37" s="3" t="s">
        <v>126</v>
      </c>
    </row>
    <row r="38" spans="1:2" ht="15.6" x14ac:dyDescent="0.3">
      <c r="A38" s="3" t="s">
        <v>128</v>
      </c>
      <c r="B38" s="3" t="s">
        <v>129</v>
      </c>
    </row>
    <row r="39" spans="1:2" ht="15.6" x14ac:dyDescent="0.3">
      <c r="A39" s="3" t="s">
        <v>131</v>
      </c>
      <c r="B39" s="3" t="s">
        <v>132</v>
      </c>
    </row>
    <row r="40" spans="1:2" ht="15.6" x14ac:dyDescent="0.3">
      <c r="A40" s="3" t="s">
        <v>134</v>
      </c>
      <c r="B40" s="3" t="s">
        <v>135</v>
      </c>
    </row>
    <row r="41" spans="1:2" ht="15.6" x14ac:dyDescent="0.3">
      <c r="A41" s="3" t="s">
        <v>137</v>
      </c>
      <c r="B41" s="3" t="s">
        <v>138</v>
      </c>
    </row>
    <row r="42" spans="1:2" ht="15.6" x14ac:dyDescent="0.3">
      <c r="A42" s="3" t="s">
        <v>140</v>
      </c>
      <c r="B42" s="3" t="s">
        <v>141</v>
      </c>
    </row>
    <row r="43" spans="1:2" ht="15.6" x14ac:dyDescent="0.3">
      <c r="A43" s="3" t="s">
        <v>143</v>
      </c>
      <c r="B43" s="3" t="s">
        <v>144</v>
      </c>
    </row>
    <row r="44" spans="1:2" ht="15.6" x14ac:dyDescent="0.3">
      <c r="A44" s="3" t="s">
        <v>146</v>
      </c>
      <c r="B44" s="3" t="s">
        <v>147</v>
      </c>
    </row>
    <row r="45" spans="1:2" ht="15.6" x14ac:dyDescent="0.3">
      <c r="A45" s="3" t="s">
        <v>149</v>
      </c>
      <c r="B45" s="3" t="s">
        <v>150</v>
      </c>
    </row>
    <row r="46" spans="1:2" ht="15.6" x14ac:dyDescent="0.3">
      <c r="A46" s="3" t="s">
        <v>152</v>
      </c>
      <c r="B46" s="3" t="s">
        <v>153</v>
      </c>
    </row>
    <row r="47" spans="1:2" ht="15.6" x14ac:dyDescent="0.3">
      <c r="A47" s="3" t="s">
        <v>234</v>
      </c>
      <c r="B47" s="3" t="s">
        <v>156</v>
      </c>
    </row>
    <row r="48" spans="1:2" ht="15.6" x14ac:dyDescent="0.3">
      <c r="A48" s="3" t="s">
        <v>158</v>
      </c>
      <c r="B48" s="3" t="s">
        <v>159</v>
      </c>
    </row>
    <row r="49" spans="1:2" ht="15.6" x14ac:dyDescent="0.3">
      <c r="A49" s="3" t="s">
        <v>161</v>
      </c>
      <c r="B49" s="3" t="s">
        <v>162</v>
      </c>
    </row>
    <row r="50" spans="1:2" ht="15.6" x14ac:dyDescent="0.3">
      <c r="A50" s="3" t="s">
        <v>164</v>
      </c>
      <c r="B50" s="3" t="s">
        <v>165</v>
      </c>
    </row>
    <row r="51" spans="1:2" ht="15.6" x14ac:dyDescent="0.3">
      <c r="A51" s="3" t="s">
        <v>167</v>
      </c>
      <c r="B51" s="3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EmpData</vt:lpstr>
      <vt:lpstr>DeptData</vt:lpstr>
      <vt:lpstr>Data</vt:lpstr>
      <vt:lpstr>PRICES</vt:lpstr>
      <vt:lpstr>ITEMS</vt:lpstr>
      <vt:lpstr>Match Index</vt:lpstr>
      <vt:lpstr>EmpData Match Index</vt:lpstr>
      <vt:lpstr>XLOOKUP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Zoranovic</dc:creator>
  <cp:lastModifiedBy>Ana Zoranovic</cp:lastModifiedBy>
  <dcterms:created xsi:type="dcterms:W3CDTF">2024-03-26T19:14:40Z</dcterms:created>
  <dcterms:modified xsi:type="dcterms:W3CDTF">2024-04-05T19:54:25Z</dcterms:modified>
</cp:coreProperties>
</file>